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26" yWindow="510" windowWidth="11175" windowHeight="9660" tabRatio="599" activeTab="1"/>
  </bookViews>
  <sheets>
    <sheet name="Лимит-тепло" sheetId="1" r:id="rId1"/>
    <sheet name="Лимит-эл_энерг" sheetId="2" r:id="rId2"/>
  </sheets>
  <definedNames>
    <definedName name="_xlnm.Print_Area" localSheetId="0">'Лимит-тепло'!$B$1:$H$32</definedName>
    <definedName name="_xlnm.Print_Area" localSheetId="1">'Лимит-эл_энерг'!$B$1:$H$32</definedName>
  </definedNames>
  <calcPr fullCalcOnLoad="1"/>
</workbook>
</file>

<file path=xl/sharedStrings.xml><?xml version="1.0" encoding="utf-8"?>
<sst xmlns="http://schemas.openxmlformats.org/spreadsheetml/2006/main" count="74" uniqueCount="39">
  <si>
    <t>Гкал</t>
  </si>
  <si>
    <t>Управление образования</t>
  </si>
  <si>
    <t>Школа интернат № 1</t>
  </si>
  <si>
    <t>ДЮЦ "Ровесник"</t>
  </si>
  <si>
    <t>ДЭБС</t>
  </si>
  <si>
    <t>ДЮСШ</t>
  </si>
  <si>
    <t>СДЮШОР</t>
  </si>
  <si>
    <t xml:space="preserve">Кандалакшское управление по делам ГО и защите населения от ЧС </t>
  </si>
  <si>
    <t xml:space="preserve">ВСЕГО: </t>
  </si>
  <si>
    <t xml:space="preserve">Учреждения </t>
  </si>
  <si>
    <t xml:space="preserve">в том числе: </t>
  </si>
  <si>
    <t>I кв.</t>
  </si>
  <si>
    <t>II кв.</t>
  </si>
  <si>
    <t>III кв.</t>
  </si>
  <si>
    <t>IV кв.</t>
  </si>
  <si>
    <t xml:space="preserve">Л И М И Т Ы </t>
  </si>
  <si>
    <t>муниципального образования</t>
  </si>
  <si>
    <t>Приложение № 1</t>
  </si>
  <si>
    <t>ЦРТДЮ</t>
  </si>
  <si>
    <t>тыс. КВт/час</t>
  </si>
  <si>
    <t>Приложение № 2</t>
  </si>
  <si>
    <t>Школа № 10</t>
  </si>
  <si>
    <t>УТВЕРЖДЕНЫ</t>
  </si>
  <si>
    <t>Кандалакшский район</t>
  </si>
  <si>
    <t xml:space="preserve">муниципального образования Кандалакшский район </t>
  </si>
  <si>
    <t>муниципального образования Кандалакшский район</t>
  </si>
  <si>
    <t>Администрация МО Кандалакшский район</t>
  </si>
  <si>
    <t xml:space="preserve">ЦДТ " Вега"         </t>
  </si>
  <si>
    <t xml:space="preserve">потребления тепловой энергии по учреждениям </t>
  </si>
  <si>
    <t>потребления электрической энергии по учреждениям</t>
  </si>
  <si>
    <t>Постановлением  администрации</t>
  </si>
  <si>
    <t>Лимиты потребления тепловой энергии в натур.ед.</t>
  </si>
  <si>
    <t>Лимиты потребления электрической энергии в натур.ед.</t>
  </si>
  <si>
    <t>в том числе:</t>
  </si>
  <si>
    <t>МКУ «Многофункциональный центр по предоставлению государственных и муниципальных услуг»</t>
  </si>
  <si>
    <t>на 2017 год.</t>
  </si>
  <si>
    <t>Комитет имущественных отношений и территориального планирования</t>
  </si>
  <si>
    <t>тыс.      КВт/час</t>
  </si>
  <si>
    <t>от 20.11.2017    № 1240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</si>
</sst>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0.00000000"/>
    <numFmt numFmtId="181" formatCode="0.0000000"/>
    <numFmt numFmtId="182" formatCode="0.000000"/>
    <numFmt numFmtId="183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82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183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5"/>
  <sheetViews>
    <sheetView zoomScalePageLayoutView="0" workbookViewId="0" topLeftCell="A1">
      <selection activeCell="F7" sqref="F7:H7"/>
    </sheetView>
  </sheetViews>
  <sheetFormatPr defaultColWidth="9.00390625" defaultRowHeight="12.75"/>
  <cols>
    <col min="2" max="2" width="4.75390625" style="0" customWidth="1"/>
    <col min="3" max="3" width="27.75390625" style="1" customWidth="1"/>
    <col min="4" max="4" width="14.375" style="1" customWidth="1"/>
    <col min="5" max="8" width="12.75390625" style="1" customWidth="1"/>
  </cols>
  <sheetData>
    <row r="1" spans="5:8" ht="12.75">
      <c r="E1" s="12"/>
      <c r="F1" s="33" t="s">
        <v>17</v>
      </c>
      <c r="G1" s="34"/>
      <c r="H1" s="34"/>
    </row>
    <row r="2" spans="5:8" ht="12.75">
      <c r="E2" s="10"/>
      <c r="F2" s="11"/>
      <c r="G2" s="11"/>
      <c r="H2" s="11"/>
    </row>
    <row r="3" spans="5:8" ht="14.25" customHeight="1">
      <c r="E3" s="10"/>
      <c r="F3" s="35" t="s">
        <v>22</v>
      </c>
      <c r="G3" s="34"/>
      <c r="H3" s="34"/>
    </row>
    <row r="4" spans="5:8" s="1" customFormat="1" ht="14.25" customHeight="1">
      <c r="E4" s="10"/>
      <c r="F4" s="35" t="s">
        <v>30</v>
      </c>
      <c r="G4" s="34"/>
      <c r="H4" s="34"/>
    </row>
    <row r="5" spans="5:8" ht="12.75">
      <c r="E5" s="10"/>
      <c r="F5" s="35" t="s">
        <v>16</v>
      </c>
      <c r="G5" s="34"/>
      <c r="H5" s="34"/>
    </row>
    <row r="6" spans="5:8" ht="12.75">
      <c r="E6" s="10"/>
      <c r="F6" s="35" t="s">
        <v>23</v>
      </c>
      <c r="G6" s="34"/>
      <c r="H6" s="34"/>
    </row>
    <row r="7" spans="5:8" ht="12.75">
      <c r="E7" s="10"/>
      <c r="F7" s="35" t="s">
        <v>38</v>
      </c>
      <c r="G7" s="34"/>
      <c r="H7" s="34"/>
    </row>
    <row r="8" spans="7:8" ht="12.75">
      <c r="G8" s="35"/>
      <c r="H8" s="35"/>
    </row>
    <row r="9" spans="7:8" ht="14.25">
      <c r="G9" s="4"/>
      <c r="H9" s="4"/>
    </row>
    <row r="10" spans="3:8" ht="15.75">
      <c r="C10" s="36" t="s">
        <v>15</v>
      </c>
      <c r="D10" s="36"/>
      <c r="E10" s="36"/>
      <c r="F10" s="36"/>
      <c r="G10" s="36"/>
      <c r="H10" s="36"/>
    </row>
    <row r="11" spans="3:8" ht="15.75">
      <c r="C11" s="36" t="s">
        <v>28</v>
      </c>
      <c r="D11" s="36"/>
      <c r="E11" s="36"/>
      <c r="F11" s="36"/>
      <c r="G11" s="36"/>
      <c r="H11" s="36"/>
    </row>
    <row r="12" spans="3:8" ht="15.75">
      <c r="C12" s="36" t="s">
        <v>24</v>
      </c>
      <c r="D12" s="36"/>
      <c r="E12" s="36"/>
      <c r="F12" s="36"/>
      <c r="G12" s="36"/>
      <c r="H12" s="36"/>
    </row>
    <row r="13" spans="3:8" ht="15.75">
      <c r="C13" s="36" t="s">
        <v>35</v>
      </c>
      <c r="D13" s="36"/>
      <c r="E13" s="36"/>
      <c r="F13" s="36"/>
      <c r="G13" s="36"/>
      <c r="H13" s="36"/>
    </row>
    <row r="15" spans="2:8" ht="15.75">
      <c r="B15" s="31" t="s">
        <v>9</v>
      </c>
      <c r="C15" s="29"/>
      <c r="D15" s="37" t="s">
        <v>31</v>
      </c>
      <c r="E15" s="31" t="s">
        <v>10</v>
      </c>
      <c r="F15" s="31"/>
      <c r="G15" s="31"/>
      <c r="H15" s="31"/>
    </row>
    <row r="16" spans="2:8" ht="65.25" customHeight="1">
      <c r="B16" s="29"/>
      <c r="C16" s="29"/>
      <c r="D16" s="28"/>
      <c r="E16" s="16" t="s">
        <v>11</v>
      </c>
      <c r="F16" s="16" t="s">
        <v>12</v>
      </c>
      <c r="G16" s="16" t="s">
        <v>13</v>
      </c>
      <c r="H16" s="16" t="s">
        <v>14</v>
      </c>
    </row>
    <row r="17" spans="2:8" ht="15.75">
      <c r="B17" s="29"/>
      <c r="C17" s="29"/>
      <c r="D17" s="17" t="s">
        <v>0</v>
      </c>
      <c r="E17" s="16" t="s">
        <v>0</v>
      </c>
      <c r="F17" s="16" t="s">
        <v>0</v>
      </c>
      <c r="G17" s="16" t="s">
        <v>0</v>
      </c>
      <c r="H17" s="16" t="s">
        <v>0</v>
      </c>
    </row>
    <row r="18" spans="2:14" ht="28.5" customHeight="1">
      <c r="B18" s="30" t="s">
        <v>1</v>
      </c>
      <c r="C18" s="29"/>
      <c r="D18" s="19">
        <v>23498.500000000004</v>
      </c>
      <c r="E18" s="19">
        <v>9403.2</v>
      </c>
      <c r="F18" s="19">
        <v>4702.9</v>
      </c>
      <c r="G18" s="19">
        <v>2345.1</v>
      </c>
      <c r="H18" s="19">
        <f aca="true" t="shared" si="0" ref="H18:H31">D18-E18-F18-G18</f>
        <v>7047.300000000003</v>
      </c>
      <c r="N18" s="8"/>
    </row>
    <row r="19" spans="2:14" ht="19.5" customHeight="1" hidden="1">
      <c r="B19" s="20"/>
      <c r="C19" s="21" t="s">
        <v>21</v>
      </c>
      <c r="D19" s="19"/>
      <c r="E19" s="19">
        <f aca="true" t="shared" si="1" ref="E19:E26">D19*40/100</f>
        <v>0</v>
      </c>
      <c r="F19" s="19">
        <f aca="true" t="shared" si="2" ref="F19:F26">D19*30/100</f>
        <v>0</v>
      </c>
      <c r="G19" s="19">
        <f aca="true" t="shared" si="3" ref="G19:G26">D19*7/100</f>
        <v>0</v>
      </c>
      <c r="H19" s="19">
        <f t="shared" si="0"/>
        <v>0</v>
      </c>
      <c r="N19" s="8"/>
    </row>
    <row r="20" spans="2:14" ht="19.5" customHeight="1" hidden="1">
      <c r="B20" s="20"/>
      <c r="C20" s="18" t="s">
        <v>2</v>
      </c>
      <c r="D20" s="19"/>
      <c r="E20" s="19">
        <f t="shared" si="1"/>
        <v>0</v>
      </c>
      <c r="F20" s="19">
        <f t="shared" si="2"/>
        <v>0</v>
      </c>
      <c r="G20" s="19">
        <f t="shared" si="3"/>
        <v>0</v>
      </c>
      <c r="H20" s="19">
        <f t="shared" si="0"/>
        <v>0</v>
      </c>
      <c r="N20" s="8"/>
    </row>
    <row r="21" spans="2:14" ht="19.5" customHeight="1" hidden="1">
      <c r="B21" s="20"/>
      <c r="C21" s="21" t="s">
        <v>3</v>
      </c>
      <c r="D21" s="19"/>
      <c r="E21" s="19">
        <f t="shared" si="1"/>
        <v>0</v>
      </c>
      <c r="F21" s="19">
        <f t="shared" si="2"/>
        <v>0</v>
      </c>
      <c r="G21" s="19">
        <f t="shared" si="3"/>
        <v>0</v>
      </c>
      <c r="H21" s="19">
        <f t="shared" si="0"/>
        <v>0</v>
      </c>
      <c r="N21" s="8"/>
    </row>
    <row r="22" spans="2:14" s="1" customFormat="1" ht="19.5" customHeight="1" hidden="1">
      <c r="B22" s="22"/>
      <c r="C22" s="21" t="s">
        <v>27</v>
      </c>
      <c r="D22" s="19"/>
      <c r="E22" s="19">
        <f t="shared" si="1"/>
        <v>0</v>
      </c>
      <c r="F22" s="19">
        <f t="shared" si="2"/>
        <v>0</v>
      </c>
      <c r="G22" s="19">
        <f t="shared" si="3"/>
        <v>0</v>
      </c>
      <c r="H22" s="19">
        <f t="shared" si="0"/>
        <v>0</v>
      </c>
      <c r="N22" s="8"/>
    </row>
    <row r="23" spans="2:14" ht="19.5" customHeight="1" hidden="1">
      <c r="B23" s="20"/>
      <c r="C23" s="21" t="s">
        <v>4</v>
      </c>
      <c r="D23" s="19"/>
      <c r="E23" s="19">
        <f t="shared" si="1"/>
        <v>0</v>
      </c>
      <c r="F23" s="19">
        <f t="shared" si="2"/>
        <v>0</v>
      </c>
      <c r="G23" s="19">
        <f t="shared" si="3"/>
        <v>0</v>
      </c>
      <c r="H23" s="19">
        <f t="shared" si="0"/>
        <v>0</v>
      </c>
      <c r="N23" s="8"/>
    </row>
    <row r="24" spans="2:14" ht="19.5" customHeight="1" hidden="1">
      <c r="B24" s="20"/>
      <c r="C24" s="21" t="s">
        <v>5</v>
      </c>
      <c r="D24" s="19"/>
      <c r="E24" s="19">
        <f t="shared" si="1"/>
        <v>0</v>
      </c>
      <c r="F24" s="19">
        <f t="shared" si="2"/>
        <v>0</v>
      </c>
      <c r="G24" s="19">
        <f t="shared" si="3"/>
        <v>0</v>
      </c>
      <c r="H24" s="19">
        <f t="shared" si="0"/>
        <v>0</v>
      </c>
      <c r="N24" s="8"/>
    </row>
    <row r="25" spans="2:14" ht="19.5" customHeight="1" hidden="1">
      <c r="B25" s="20"/>
      <c r="C25" s="21" t="s">
        <v>6</v>
      </c>
      <c r="D25" s="19"/>
      <c r="E25" s="19">
        <f t="shared" si="1"/>
        <v>0</v>
      </c>
      <c r="F25" s="19">
        <f t="shared" si="2"/>
        <v>0</v>
      </c>
      <c r="G25" s="19">
        <f t="shared" si="3"/>
        <v>0</v>
      </c>
      <c r="H25" s="19">
        <f t="shared" si="0"/>
        <v>0</v>
      </c>
      <c r="N25" s="8"/>
    </row>
    <row r="26" spans="2:14" ht="19.5" customHeight="1" hidden="1">
      <c r="B26" s="20"/>
      <c r="C26" s="21" t="s">
        <v>18</v>
      </c>
      <c r="D26" s="19"/>
      <c r="E26" s="19">
        <f t="shared" si="1"/>
        <v>0</v>
      </c>
      <c r="F26" s="19">
        <f t="shared" si="2"/>
        <v>0</v>
      </c>
      <c r="G26" s="19">
        <f t="shared" si="3"/>
        <v>0</v>
      </c>
      <c r="H26" s="19">
        <f t="shared" si="0"/>
        <v>0</v>
      </c>
      <c r="N26" s="8"/>
    </row>
    <row r="27" spans="2:14" ht="49.5" customHeight="1">
      <c r="B27" s="28" t="s">
        <v>36</v>
      </c>
      <c r="C27" s="29"/>
      <c r="D27" s="19">
        <v>1080.1166666666668</v>
      </c>
      <c r="E27" s="19">
        <f>84.6+322.7+53.1</f>
        <v>460.4</v>
      </c>
      <c r="F27" s="19">
        <f>66.4+88.7+53.1</f>
        <v>208.20000000000002</v>
      </c>
      <c r="G27" s="19">
        <f>48.2+35.8+53.1</f>
        <v>137.1</v>
      </c>
      <c r="H27" s="19">
        <f>D27-E27-F27-G27</f>
        <v>274.41666666666674</v>
      </c>
      <c r="N27" s="8"/>
    </row>
    <row r="28" spans="2:20" s="1" customFormat="1" ht="7.5" customHeight="1" hidden="1">
      <c r="B28" s="22"/>
      <c r="C28" s="21"/>
      <c r="D28" s="19"/>
      <c r="E28" s="19"/>
      <c r="F28" s="19"/>
      <c r="G28" s="19"/>
      <c r="H28" s="1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2:14" s="1" customFormat="1" ht="39.75" customHeight="1">
      <c r="B29" s="28" t="s">
        <v>26</v>
      </c>
      <c r="C29" s="29"/>
      <c r="D29" s="19">
        <v>1069.8516666666667</v>
      </c>
      <c r="E29" s="19">
        <f>22.3+E30+E31</f>
        <v>412.53000000000003</v>
      </c>
      <c r="F29" s="19">
        <f>10.3+F30+F31</f>
        <v>164.3</v>
      </c>
      <c r="G29" s="19">
        <f>4.1+G30+G31</f>
        <v>83.3</v>
      </c>
      <c r="H29" s="19">
        <f t="shared" si="0"/>
        <v>409.7216666666667</v>
      </c>
      <c r="N29" s="8"/>
    </row>
    <row r="30" spans="2:14" ht="81.75" customHeight="1">
      <c r="B30" s="27" t="s">
        <v>33</v>
      </c>
      <c r="C30" s="25" t="s">
        <v>34</v>
      </c>
      <c r="D30" s="19">
        <v>972.8499999999999</v>
      </c>
      <c r="E30" s="19">
        <v>377.1</v>
      </c>
      <c r="F30" s="19">
        <v>145.8</v>
      </c>
      <c r="G30" s="19">
        <v>73.4</v>
      </c>
      <c r="H30" s="19">
        <f t="shared" si="0"/>
        <v>376.54999999999984</v>
      </c>
      <c r="N30" s="8"/>
    </row>
    <row r="31" spans="2:14" ht="55.5" customHeight="1">
      <c r="B31" s="27"/>
      <c r="C31" s="23" t="s">
        <v>7</v>
      </c>
      <c r="D31" s="19">
        <v>40.26833333333333</v>
      </c>
      <c r="E31" s="19">
        <v>13.13</v>
      </c>
      <c r="F31" s="19">
        <v>8.2</v>
      </c>
      <c r="G31" s="19">
        <v>5.8</v>
      </c>
      <c r="H31" s="19">
        <f t="shared" si="0"/>
        <v>13.138333333333328</v>
      </c>
      <c r="N31" s="8"/>
    </row>
    <row r="32" spans="2:14" ht="19.5" customHeight="1">
      <c r="B32" s="31" t="s">
        <v>8</v>
      </c>
      <c r="C32" s="32"/>
      <c r="D32" s="24">
        <f>D18+D29+D27</f>
        <v>25648.468333333338</v>
      </c>
      <c r="E32" s="24">
        <f>E18+E29+E27</f>
        <v>10276.130000000001</v>
      </c>
      <c r="F32" s="24">
        <f>F18+F29+F27</f>
        <v>5075.4</v>
      </c>
      <c r="G32" s="24">
        <f>G18+G29+G27</f>
        <v>2565.5</v>
      </c>
      <c r="H32" s="24">
        <f>H18+H29+H27</f>
        <v>7731.438333333336</v>
      </c>
      <c r="N32" s="8"/>
    </row>
    <row r="33" ht="33" customHeight="1">
      <c r="D33" s="5"/>
    </row>
    <row r="34" spans="3:8" ht="21.75" customHeight="1">
      <c r="C34" s="2"/>
      <c r="D34" s="2"/>
      <c r="E34" s="2"/>
      <c r="F34" s="2"/>
      <c r="G34" s="2"/>
      <c r="H34" s="2"/>
    </row>
    <row r="35" spans="7:8" ht="12.75">
      <c r="G35" s="15"/>
      <c r="H35"/>
    </row>
  </sheetData>
  <sheetProtection/>
  <mergeCells count="19">
    <mergeCell ref="G8:H8"/>
    <mergeCell ref="C10:H10"/>
    <mergeCell ref="C11:H11"/>
    <mergeCell ref="C13:H13"/>
    <mergeCell ref="D15:D16"/>
    <mergeCell ref="C12:H12"/>
    <mergeCell ref="E15:H15"/>
    <mergeCell ref="F1:H1"/>
    <mergeCell ref="F3:H3"/>
    <mergeCell ref="F4:H4"/>
    <mergeCell ref="F5:H5"/>
    <mergeCell ref="F6:H6"/>
    <mergeCell ref="F7:H7"/>
    <mergeCell ref="B30:B31"/>
    <mergeCell ref="B29:C29"/>
    <mergeCell ref="B27:C27"/>
    <mergeCell ref="B18:C18"/>
    <mergeCell ref="B15:C17"/>
    <mergeCell ref="B32:C32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5"/>
  <sheetViews>
    <sheetView tabSelected="1" zoomScalePageLayoutView="0" workbookViewId="0" topLeftCell="A3">
      <selection activeCell="F7" sqref="F7:H7"/>
    </sheetView>
  </sheetViews>
  <sheetFormatPr defaultColWidth="9.00390625" defaultRowHeight="12.75"/>
  <cols>
    <col min="2" max="2" width="6.625" style="0" customWidth="1"/>
    <col min="3" max="3" width="30.00390625" style="1" customWidth="1"/>
    <col min="4" max="4" width="14.75390625" style="1" customWidth="1"/>
    <col min="5" max="8" width="12.75390625" style="1" customWidth="1"/>
    <col min="9" max="9" width="8.875" style="1" customWidth="1"/>
  </cols>
  <sheetData>
    <row r="1" spans="6:8" ht="12.75">
      <c r="F1" s="33" t="s">
        <v>20</v>
      </c>
      <c r="G1" s="34"/>
      <c r="H1" s="34"/>
    </row>
    <row r="2" spans="6:8" ht="12.75">
      <c r="F2" s="14"/>
      <c r="G2" s="14"/>
      <c r="H2" s="14"/>
    </row>
    <row r="3" spans="6:8" ht="12.75">
      <c r="F3" s="39" t="s">
        <v>22</v>
      </c>
      <c r="G3" s="40"/>
      <c r="H3" s="40"/>
    </row>
    <row r="4" spans="6:8" ht="12.75">
      <c r="F4" s="39" t="s">
        <v>30</v>
      </c>
      <c r="G4" s="40"/>
      <c r="H4" s="40"/>
    </row>
    <row r="5" spans="6:8" ht="12.75">
      <c r="F5" s="39" t="s">
        <v>16</v>
      </c>
      <c r="G5" s="40"/>
      <c r="H5" s="40"/>
    </row>
    <row r="6" spans="6:8" ht="12.75">
      <c r="F6" s="39" t="s">
        <v>23</v>
      </c>
      <c r="G6" s="40"/>
      <c r="H6" s="40"/>
    </row>
    <row r="7" spans="6:8" ht="12.75">
      <c r="F7" s="39" t="s">
        <v>38</v>
      </c>
      <c r="G7" s="40"/>
      <c r="H7" s="40"/>
    </row>
    <row r="8" spans="6:8" ht="12.75">
      <c r="F8" s="14"/>
      <c r="G8" s="13"/>
      <c r="H8" s="13"/>
    </row>
    <row r="10" spans="3:8" ht="15.75">
      <c r="C10" s="36" t="s">
        <v>15</v>
      </c>
      <c r="D10" s="36"/>
      <c r="E10" s="36"/>
      <c r="F10" s="36"/>
      <c r="G10" s="36"/>
      <c r="H10" s="36"/>
    </row>
    <row r="11" spans="3:8" ht="15.75">
      <c r="C11" s="36" t="s">
        <v>29</v>
      </c>
      <c r="D11" s="36"/>
      <c r="E11" s="36"/>
      <c r="F11" s="36"/>
      <c r="G11" s="36"/>
      <c r="H11" s="36"/>
    </row>
    <row r="12" spans="3:8" ht="15.75">
      <c r="C12" s="36" t="s">
        <v>25</v>
      </c>
      <c r="D12" s="36"/>
      <c r="E12" s="36"/>
      <c r="F12" s="36"/>
      <c r="G12" s="36"/>
      <c r="H12" s="36"/>
    </row>
    <row r="13" spans="3:8" ht="15.75">
      <c r="C13" s="36" t="s">
        <v>35</v>
      </c>
      <c r="D13" s="36"/>
      <c r="E13" s="36"/>
      <c r="F13" s="36"/>
      <c r="G13" s="36"/>
      <c r="H13" s="36"/>
    </row>
    <row r="15" spans="2:8" ht="12.75" customHeight="1">
      <c r="B15" s="31" t="s">
        <v>9</v>
      </c>
      <c r="C15" s="31"/>
      <c r="D15" s="37" t="s">
        <v>32</v>
      </c>
      <c r="E15" s="38" t="s">
        <v>10</v>
      </c>
      <c r="F15" s="38"/>
      <c r="G15" s="38"/>
      <c r="H15" s="38"/>
    </row>
    <row r="16" spans="2:8" ht="65.25" customHeight="1">
      <c r="B16" s="31"/>
      <c r="C16" s="31"/>
      <c r="D16" s="28"/>
      <c r="E16" s="16" t="s">
        <v>11</v>
      </c>
      <c r="F16" s="16" t="s">
        <v>12</v>
      </c>
      <c r="G16" s="16" t="s">
        <v>13</v>
      </c>
      <c r="H16" s="16" t="s">
        <v>14</v>
      </c>
    </row>
    <row r="17" spans="2:8" ht="38.25" customHeight="1">
      <c r="B17" s="31"/>
      <c r="C17" s="31"/>
      <c r="D17" s="26" t="s">
        <v>37</v>
      </c>
      <c r="E17" s="26" t="s">
        <v>19</v>
      </c>
      <c r="F17" s="26" t="s">
        <v>19</v>
      </c>
      <c r="G17" s="26" t="s">
        <v>19</v>
      </c>
      <c r="H17" s="26" t="s">
        <v>19</v>
      </c>
    </row>
    <row r="18" spans="2:14" ht="28.5" customHeight="1">
      <c r="B18" s="30" t="s">
        <v>1</v>
      </c>
      <c r="C18" s="30"/>
      <c r="D18" s="19">
        <v>3611.633333333333</v>
      </c>
      <c r="E18" s="19">
        <v>1083.8</v>
      </c>
      <c r="F18" s="19">
        <v>1083.8</v>
      </c>
      <c r="G18" s="19">
        <v>361.7</v>
      </c>
      <c r="H18" s="19">
        <f aca="true" t="shared" si="0" ref="H18:H30">D18-E18-F18-G18</f>
        <v>1082.333333333333</v>
      </c>
      <c r="I18" s="6"/>
      <c r="J18" s="7"/>
      <c r="N18" s="8"/>
    </row>
    <row r="19" spans="2:14" ht="61.5" customHeight="1" hidden="1">
      <c r="B19" s="20"/>
      <c r="C19" s="21" t="s">
        <v>21</v>
      </c>
      <c r="D19" s="19"/>
      <c r="E19" s="19">
        <f aca="true" t="shared" si="1" ref="E19:E26">D19*31/100</f>
        <v>0</v>
      </c>
      <c r="F19" s="19">
        <f aca="true" t="shared" si="2" ref="F19:F26">D19*28/100</f>
        <v>0</v>
      </c>
      <c r="G19" s="19">
        <f aca="true" t="shared" si="3" ref="G19:G26">D19*17/100</f>
        <v>0</v>
      </c>
      <c r="H19" s="19">
        <f t="shared" si="0"/>
        <v>0</v>
      </c>
      <c r="I19" s="3"/>
      <c r="N19" s="8"/>
    </row>
    <row r="20" spans="2:14" ht="61.5" customHeight="1" hidden="1">
      <c r="B20" s="20"/>
      <c r="C20" s="18" t="s">
        <v>2</v>
      </c>
      <c r="D20" s="19"/>
      <c r="E20" s="19">
        <f t="shared" si="1"/>
        <v>0</v>
      </c>
      <c r="F20" s="19">
        <f t="shared" si="2"/>
        <v>0</v>
      </c>
      <c r="G20" s="19">
        <f t="shared" si="3"/>
        <v>0</v>
      </c>
      <c r="H20" s="19">
        <f t="shared" si="0"/>
        <v>0</v>
      </c>
      <c r="I20" s="3"/>
      <c r="N20" s="8"/>
    </row>
    <row r="21" spans="2:14" ht="61.5" customHeight="1" hidden="1">
      <c r="B21" s="20"/>
      <c r="C21" s="21" t="s">
        <v>3</v>
      </c>
      <c r="D21" s="19"/>
      <c r="E21" s="19">
        <f t="shared" si="1"/>
        <v>0</v>
      </c>
      <c r="F21" s="19">
        <f t="shared" si="2"/>
        <v>0</v>
      </c>
      <c r="G21" s="19">
        <f t="shared" si="3"/>
        <v>0</v>
      </c>
      <c r="H21" s="19">
        <f t="shared" si="0"/>
        <v>0</v>
      </c>
      <c r="I21" s="3"/>
      <c r="N21" s="8"/>
    </row>
    <row r="22" spans="2:14" s="1" customFormat="1" ht="61.5" customHeight="1" hidden="1">
      <c r="B22" s="22"/>
      <c r="C22" s="21" t="s">
        <v>27</v>
      </c>
      <c r="D22" s="19"/>
      <c r="E22" s="19">
        <f t="shared" si="1"/>
        <v>0</v>
      </c>
      <c r="F22" s="19">
        <f t="shared" si="2"/>
        <v>0</v>
      </c>
      <c r="G22" s="19">
        <f t="shared" si="3"/>
        <v>0</v>
      </c>
      <c r="H22" s="19">
        <f t="shared" si="0"/>
        <v>0</v>
      </c>
      <c r="I22" s="3"/>
      <c r="J22"/>
      <c r="N22" s="8"/>
    </row>
    <row r="23" spans="2:14" ht="61.5" customHeight="1" hidden="1">
      <c r="B23" s="20"/>
      <c r="C23" s="21" t="s">
        <v>4</v>
      </c>
      <c r="D23" s="19"/>
      <c r="E23" s="19">
        <f t="shared" si="1"/>
        <v>0</v>
      </c>
      <c r="F23" s="19">
        <f t="shared" si="2"/>
        <v>0</v>
      </c>
      <c r="G23" s="19">
        <f t="shared" si="3"/>
        <v>0</v>
      </c>
      <c r="H23" s="19">
        <f t="shared" si="0"/>
        <v>0</v>
      </c>
      <c r="I23" s="3"/>
      <c r="N23" s="8"/>
    </row>
    <row r="24" spans="2:14" ht="61.5" customHeight="1" hidden="1">
      <c r="B24" s="20"/>
      <c r="C24" s="21" t="s">
        <v>5</v>
      </c>
      <c r="D24" s="19"/>
      <c r="E24" s="19">
        <f t="shared" si="1"/>
        <v>0</v>
      </c>
      <c r="F24" s="19">
        <f t="shared" si="2"/>
        <v>0</v>
      </c>
      <c r="G24" s="19">
        <f t="shared" si="3"/>
        <v>0</v>
      </c>
      <c r="H24" s="19">
        <f t="shared" si="0"/>
        <v>0</v>
      </c>
      <c r="I24" s="3"/>
      <c r="N24" s="8"/>
    </row>
    <row r="25" spans="2:14" ht="61.5" customHeight="1" hidden="1">
      <c r="B25" s="20"/>
      <c r="C25" s="21" t="s">
        <v>6</v>
      </c>
      <c r="D25" s="19"/>
      <c r="E25" s="19">
        <f t="shared" si="1"/>
        <v>0</v>
      </c>
      <c r="F25" s="19">
        <f t="shared" si="2"/>
        <v>0</v>
      </c>
      <c r="G25" s="19">
        <f t="shared" si="3"/>
        <v>0</v>
      </c>
      <c r="H25" s="19">
        <f t="shared" si="0"/>
        <v>0</v>
      </c>
      <c r="I25" s="3"/>
      <c r="N25" s="8"/>
    </row>
    <row r="26" spans="2:14" ht="61.5" customHeight="1" hidden="1">
      <c r="B26" s="20"/>
      <c r="C26" s="21" t="s">
        <v>18</v>
      </c>
      <c r="D26" s="19"/>
      <c r="E26" s="19">
        <f t="shared" si="1"/>
        <v>0</v>
      </c>
      <c r="F26" s="19">
        <f t="shared" si="2"/>
        <v>0</v>
      </c>
      <c r="G26" s="19">
        <f t="shared" si="3"/>
        <v>0</v>
      </c>
      <c r="H26" s="19">
        <f t="shared" si="0"/>
        <v>0</v>
      </c>
      <c r="I26" s="3"/>
      <c r="N26" s="8"/>
    </row>
    <row r="27" spans="2:14" ht="55.5" customHeight="1">
      <c r="B27" s="28" t="s">
        <v>36</v>
      </c>
      <c r="C27" s="28"/>
      <c r="D27" s="19">
        <v>25.84</v>
      </c>
      <c r="E27" s="19">
        <v>1</v>
      </c>
      <c r="F27" s="19">
        <v>1</v>
      </c>
      <c r="G27" s="19">
        <f>13.55+1.976</f>
        <v>15.526</v>
      </c>
      <c r="H27" s="19">
        <f>D27-E27-F27-G27</f>
        <v>8.314</v>
      </c>
      <c r="I27" s="3"/>
      <c r="N27" s="8"/>
    </row>
    <row r="28" spans="2:20" s="1" customFormat="1" ht="34.5" customHeight="1" hidden="1">
      <c r="B28" s="22"/>
      <c r="C28" s="21"/>
      <c r="D28" s="19"/>
      <c r="E28" s="19"/>
      <c r="F28" s="19"/>
      <c r="G28" s="19"/>
      <c r="H28" s="19"/>
      <c r="I28" s="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2:14" s="1" customFormat="1" ht="61.5" customHeight="1">
      <c r="B29" s="28" t="s">
        <v>26</v>
      </c>
      <c r="C29" s="28"/>
      <c r="D29" s="19">
        <v>338.21900666666664</v>
      </c>
      <c r="E29" s="19">
        <f>1.7+E30+E31</f>
        <v>95.29</v>
      </c>
      <c r="F29" s="19">
        <f>1.5+F30+F31</f>
        <v>74.58</v>
      </c>
      <c r="G29" s="19">
        <f>1.3+G30+G31</f>
        <v>74.68</v>
      </c>
      <c r="H29" s="19">
        <f t="shared" si="0"/>
        <v>93.66900666666663</v>
      </c>
      <c r="I29" s="3"/>
      <c r="N29" s="8"/>
    </row>
    <row r="30" spans="2:14" ht="78" customHeight="1">
      <c r="B30" s="27" t="s">
        <v>33</v>
      </c>
      <c r="C30" s="25" t="s">
        <v>34</v>
      </c>
      <c r="D30" s="19">
        <v>274.28</v>
      </c>
      <c r="E30" s="19">
        <v>74.5</v>
      </c>
      <c r="F30" s="19">
        <v>62.3</v>
      </c>
      <c r="G30" s="19">
        <v>64.7</v>
      </c>
      <c r="H30" s="19">
        <f t="shared" si="0"/>
        <v>72.77999999999996</v>
      </c>
      <c r="I30" s="3"/>
      <c r="N30" s="8"/>
    </row>
    <row r="31" spans="2:14" ht="54" customHeight="1">
      <c r="B31" s="27"/>
      <c r="C31" s="23" t="s">
        <v>7</v>
      </c>
      <c r="D31" s="19">
        <v>57.64234</v>
      </c>
      <c r="E31" s="19">
        <v>19.09</v>
      </c>
      <c r="F31" s="19">
        <v>10.78</v>
      </c>
      <c r="G31" s="19">
        <v>8.68</v>
      </c>
      <c r="H31" s="19">
        <f>D31-E31-F31-G31</f>
        <v>19.09234</v>
      </c>
      <c r="I31" s="3"/>
      <c r="N31" s="8"/>
    </row>
    <row r="32" spans="2:14" ht="19.5" customHeight="1">
      <c r="B32" s="31" t="s">
        <v>8</v>
      </c>
      <c r="C32" s="31"/>
      <c r="D32" s="24">
        <f>D18+D27+D29</f>
        <v>3975.69234</v>
      </c>
      <c r="E32" s="24">
        <f>E18+E27+E29</f>
        <v>1180.09</v>
      </c>
      <c r="F32" s="24">
        <f>F18+F27+F29</f>
        <v>1159.3799999999999</v>
      </c>
      <c r="G32" s="24">
        <f>G18+G27+G29</f>
        <v>451.906</v>
      </c>
      <c r="H32" s="24">
        <f>H18+H27+H29</f>
        <v>1184.3163399999999</v>
      </c>
      <c r="I32" s="3"/>
      <c r="N32" s="8"/>
    </row>
    <row r="33" ht="33" customHeight="1">
      <c r="D33" s="5"/>
    </row>
    <row r="34" spans="3:8" ht="28.5" customHeight="1">
      <c r="C34" s="2"/>
      <c r="D34" s="2"/>
      <c r="E34" s="2"/>
      <c r="F34" s="2"/>
      <c r="G34" s="2"/>
      <c r="H34" s="2"/>
    </row>
    <row r="35" spans="7:8" ht="12.75">
      <c r="G35" s="15"/>
      <c r="H35"/>
    </row>
  </sheetData>
  <sheetProtection/>
  <mergeCells count="18">
    <mergeCell ref="F1:H1"/>
    <mergeCell ref="F3:H3"/>
    <mergeCell ref="F4:H4"/>
    <mergeCell ref="F5:H5"/>
    <mergeCell ref="F6:H6"/>
    <mergeCell ref="F7:H7"/>
    <mergeCell ref="C11:H11"/>
    <mergeCell ref="C13:H13"/>
    <mergeCell ref="D15:D16"/>
    <mergeCell ref="C12:H12"/>
    <mergeCell ref="B15:C17"/>
    <mergeCell ref="C10:H10"/>
    <mergeCell ref="B18:C18"/>
    <mergeCell ref="B27:C27"/>
    <mergeCell ref="B29:C29"/>
    <mergeCell ref="B30:B31"/>
    <mergeCell ref="B32:C32"/>
    <mergeCell ref="E15:H15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sorokina_lv</cp:lastModifiedBy>
  <cp:lastPrinted>2017-11-20T11:32:00Z</cp:lastPrinted>
  <dcterms:created xsi:type="dcterms:W3CDTF">2006-04-17T10:59:13Z</dcterms:created>
  <dcterms:modified xsi:type="dcterms:W3CDTF">2017-11-21T11:07:25Z</dcterms:modified>
  <cp:category/>
  <cp:version/>
  <cp:contentType/>
  <cp:contentStatus/>
</cp:coreProperties>
</file>