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440" windowHeight="11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1" i="1" l="1"/>
  <c r="J28" i="1"/>
  <c r="J20" i="1" l="1"/>
  <c r="J9" i="1"/>
  <c r="J11" i="1"/>
  <c r="F34" i="1" l="1"/>
  <c r="F31" i="1"/>
  <c r="F26" i="1"/>
  <c r="F20" i="1"/>
  <c r="F12" i="1"/>
  <c r="F11" i="1"/>
  <c r="F10" i="1"/>
  <c r="F9" i="1"/>
  <c r="K20" i="1" l="1"/>
  <c r="L34" i="1" l="1"/>
  <c r="L33" i="1"/>
  <c r="L32" i="1" s="1"/>
  <c r="L17" i="1"/>
  <c r="L14" i="1"/>
  <c r="L8" i="1"/>
  <c r="J31" i="1" l="1"/>
  <c r="I32" i="1" l="1"/>
  <c r="H32" i="1"/>
  <c r="G32" i="1"/>
  <c r="M34" i="1"/>
  <c r="K34" i="1"/>
  <c r="J34" i="1"/>
  <c r="I34" i="1"/>
  <c r="H34" i="1"/>
  <c r="M33" i="1"/>
  <c r="K33" i="1"/>
  <c r="K32" i="1" s="1"/>
  <c r="J33" i="1"/>
  <c r="I33" i="1"/>
  <c r="H33" i="1"/>
  <c r="G34" i="1"/>
  <c r="G33" i="1"/>
  <c r="M17" i="1"/>
  <c r="K17" i="1"/>
  <c r="J17" i="1"/>
  <c r="F17" i="1" s="1"/>
  <c r="I17" i="1"/>
  <c r="H17" i="1"/>
  <c r="G17" i="1"/>
  <c r="M14" i="1"/>
  <c r="K14" i="1"/>
  <c r="J14" i="1"/>
  <c r="I14" i="1"/>
  <c r="F14" i="1" s="1"/>
  <c r="H14" i="1"/>
  <c r="G14" i="1"/>
  <c r="M8" i="1"/>
  <c r="K8" i="1"/>
  <c r="J8" i="1"/>
  <c r="F8" i="1" s="1"/>
  <c r="I8" i="1"/>
  <c r="H8" i="1"/>
  <c r="G8" i="1"/>
  <c r="F29" i="1"/>
  <c r="F28" i="1"/>
  <c r="F25" i="1"/>
  <c r="F24" i="1"/>
  <c r="F23" i="1"/>
  <c r="F22" i="1"/>
  <c r="F21" i="1"/>
  <c r="F19" i="1"/>
  <c r="J32" i="1" l="1"/>
  <c r="F32" i="1" s="1"/>
  <c r="F33" i="1"/>
  <c r="M32" i="1"/>
</calcChain>
</file>

<file path=xl/sharedStrings.xml><?xml version="1.0" encoding="utf-8"?>
<sst xmlns="http://schemas.openxmlformats.org/spreadsheetml/2006/main" count="94" uniqueCount="63">
  <si>
    <t>Цель, задачи, основные мероприятия</t>
  </si>
  <si>
    <t>Срок исполнения</t>
  </si>
  <si>
    <t>Объемы финансирования по источникам (тыс. руб.)</t>
  </si>
  <si>
    <t>всего</t>
  </si>
  <si>
    <t>в т. ч. по годам</t>
  </si>
  <si>
    <t>Цель. Повышение эффективности управления муниципальным имуществом</t>
  </si>
  <si>
    <t>1.</t>
  </si>
  <si>
    <t>КИОиТП</t>
  </si>
  <si>
    <t>Местный бюджет</t>
  </si>
  <si>
    <t>1.1.</t>
  </si>
  <si>
    <t>Предоставление имущества в безвозмездное временное пользование, в аренду (коммерческий наем)</t>
  </si>
  <si>
    <t>1.2.</t>
  </si>
  <si>
    <t>Администрирование неналоговых платежей</t>
  </si>
  <si>
    <t>2014-2015</t>
  </si>
  <si>
    <t>1.3.</t>
  </si>
  <si>
    <t>Осуществление структурных преобразований, обеспечивающих сокращение избыточной  части сектора экономики МО Кандалакшский район путем приватизации имущества</t>
  </si>
  <si>
    <t>1.4.</t>
  </si>
  <si>
    <t>Взносы на формирование уставного фонда муниципальных предприятий</t>
  </si>
  <si>
    <t>2.</t>
  </si>
  <si>
    <t>2.1.</t>
  </si>
  <si>
    <t>Обеспечение процесса разграничения собственности на территории района, осуществляемого в рамках разграничения полномочий, прием-передача объектов имущества, в том числе обеспечение взаимодействия с федеральными и региональными органами государственной власти в сфере имущественных отношений</t>
  </si>
  <si>
    <t>3.</t>
  </si>
  <si>
    <t>МКУ «УКХ»</t>
  </si>
  <si>
    <t>3.1. Мероприятия по организации учета расходов на содержание муниципального имущества</t>
  </si>
  <si>
    <t>Осуществление структурных преобразований, обеспечивающих сокращение избыточной части сектора экономики МО Кандалакшский район путем приватизации имущества</t>
  </si>
  <si>
    <t>Организация электронного документооборота и поддержка информационных систем в актуальном состоянии</t>
  </si>
  <si>
    <t>Содержание, ремонт и учет имущества МО Кандалакшский район, в том числе оформление права муниципальной собственности и прочие расходы</t>
  </si>
  <si>
    <t xml:space="preserve">Администрация </t>
  </si>
  <si>
    <t>Выполнение проектно-изыскательских работ по незавершенному строительству инфекционного корпуса (корректировка проекта)</t>
  </si>
  <si>
    <t>Администрация</t>
  </si>
  <si>
    <t>Исполнение судебных решений по долгам возникшим при осуществлении функций по управлению муниципальным имуществом МО Кандалакшский район</t>
  </si>
  <si>
    <t>3.1.6.</t>
  </si>
  <si>
    <t>3.2. Взносы на капитальный ремонт за муниципальный жилой фонд многоквартирных домов</t>
  </si>
  <si>
    <t>Оплата взносов на капитальный ремонт за муниципальный жилой фонд многоквартирных домов</t>
  </si>
  <si>
    <t>Областной бюджет</t>
  </si>
  <si>
    <t>3.3. Взносы на капитальный ремонт за муниципальные нежилые помещения многоквартирных домов</t>
  </si>
  <si>
    <t>Оплата взносов на капитальный ремонт за муниципальные нежилые помещения многоквартирных домов</t>
  </si>
  <si>
    <t xml:space="preserve">Местный бюджет </t>
  </si>
  <si>
    <r>
      <t>Задача 1.</t>
    </r>
    <r>
      <rPr>
        <sz val="10"/>
        <color theme="1"/>
        <rFont val="Times New Roman"/>
        <family val="1"/>
        <charset val="204"/>
      </rPr>
      <t xml:space="preserve"> Обеспечение эффективного управления объектами муниципального имущества</t>
    </r>
  </si>
  <si>
    <r>
      <t>Задача 2.</t>
    </r>
    <r>
      <rPr>
        <sz val="10"/>
        <color theme="1"/>
        <rFont val="Times New Roman"/>
        <family val="1"/>
        <charset val="204"/>
      </rPr>
      <t xml:space="preserve"> Завершение процесса разграничения собственности на территории района</t>
    </r>
  </si>
  <si>
    <r>
      <t>Задача 3.</t>
    </r>
    <r>
      <rPr>
        <sz val="10"/>
        <color theme="1"/>
        <rFont val="Times New Roman"/>
        <family val="1"/>
        <charset val="204"/>
      </rPr>
      <t xml:space="preserve"> Организация учета расходов на содержание муниципального имущества муниципального образования Кандалакшский район</t>
    </r>
  </si>
  <si>
    <r>
      <t xml:space="preserve">Основное мероприятие 3. </t>
    </r>
    <r>
      <rPr>
        <b/>
        <sz val="10"/>
        <color theme="1"/>
        <rFont val="Times New Roman"/>
        <family val="1"/>
        <charset val="204"/>
      </rPr>
      <t>Организация учета расходов на содержание муниципального имущества, в том числе:</t>
    </r>
  </si>
  <si>
    <r>
      <t xml:space="preserve">Оплата работ по договору авторского </t>
    </r>
    <r>
      <rPr>
        <i/>
        <sz val="8"/>
        <color theme="1"/>
        <rFont val="Times New Roman"/>
        <family val="1"/>
        <charset val="204"/>
      </rPr>
      <t>надзора по объекту - "Реконструкция здания детского сада в  г. Кандалакша, Первомайская, д.25"</t>
    </r>
  </si>
  <si>
    <r>
      <t xml:space="preserve">Всего финансирование, </t>
    </r>
    <r>
      <rPr>
        <i/>
        <sz val="10"/>
        <color theme="1"/>
        <rFont val="Times New Roman"/>
        <family val="1"/>
        <charset val="204"/>
      </rPr>
      <t>в том числе по источникам</t>
    </r>
    <r>
      <rPr>
        <b/>
        <i/>
        <sz val="10"/>
        <color theme="1"/>
        <rFont val="Times New Roman"/>
        <family val="1"/>
        <charset val="204"/>
      </rPr>
      <t>:</t>
    </r>
  </si>
  <si>
    <t>Раздел 3. Перечень основных мероприятий Подпрограммы</t>
  </si>
  <si>
    <t>Исполнитель</t>
  </si>
  <si>
    <t>Источники финансирования</t>
  </si>
  <si>
    <t>3.1.1.</t>
  </si>
  <si>
    <t>3.1.2.</t>
  </si>
  <si>
    <t>3.1.3.</t>
  </si>
  <si>
    <t>3.1.4.</t>
  </si>
  <si>
    <t>3.1.5.</t>
  </si>
  <si>
    <t>3.2.1.</t>
  </si>
  <si>
    <t>3.3.1.</t>
  </si>
  <si>
    <t>№ 
п.п.</t>
  </si>
  <si>
    <t>КИОиТП, Администрация,
МКУ "УКХ"</t>
  </si>
  <si>
    <t>КИОиТП, 
Администрация, 
МКУ "УКХ", 
Управление образования</t>
  </si>
  <si>
    <t>КИОиТП, 
Администрация</t>
  </si>
  <si>
    <t>КИОиТП, 
Администрация,
Управление образования</t>
  </si>
  <si>
    <r>
      <t xml:space="preserve">Основное мероприятие 1. </t>
    </r>
    <r>
      <rPr>
        <b/>
        <sz val="10"/>
        <color theme="1"/>
        <rFont val="Times New Roman"/>
        <family val="1"/>
        <charset val="204"/>
      </rPr>
      <t>Организация эффективного управления объектами муниципального имущества,
в том числе:</t>
    </r>
  </si>
  <si>
    <r>
      <t xml:space="preserve">Основное мероприятие 2. </t>
    </r>
    <r>
      <rPr>
        <b/>
        <sz val="10"/>
        <color theme="1"/>
        <rFont val="Times New Roman"/>
        <family val="1"/>
        <charset val="204"/>
      </rPr>
      <t>Организация процесса разграничения собственности,
в том числе:</t>
    </r>
  </si>
  <si>
    <t>2014-2020</t>
  </si>
  <si>
    <t>2016-2020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</si>
</sst>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/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>
      <pane ySplit="5" topLeftCell="A21" activePane="bottomLeft" state="frozen"/>
      <selection pane="bottomLeft" activeCell="J29" sqref="J29"/>
    </sheetView>
  </sheetViews>
  <sheetFormatPr defaultRowHeight="15" x14ac:dyDescent="0.25"/>
  <cols>
    <col min="1" max="1" width="5.42578125" style="3" customWidth="1"/>
    <col min="2" max="2" width="30.85546875" style="3" customWidth="1"/>
    <col min="3" max="3" width="20.28515625" style="3" customWidth="1"/>
    <col min="4" max="4" width="11.28515625" style="3" customWidth="1"/>
    <col min="5" max="5" width="10.42578125" style="3" customWidth="1"/>
    <col min="6" max="6" width="9.85546875" style="3" bestFit="1" customWidth="1"/>
    <col min="7" max="7" width="9.140625" style="3" customWidth="1"/>
    <col min="8" max="13" width="9.140625" style="3"/>
  </cols>
  <sheetData>
    <row r="1" spans="1:13" x14ac:dyDescent="0.25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13" ht="32.25" customHeight="1" x14ac:dyDescent="0.25">
      <c r="A3" s="26" t="s">
        <v>54</v>
      </c>
      <c r="B3" s="26" t="s">
        <v>0</v>
      </c>
      <c r="C3" s="26" t="s">
        <v>45</v>
      </c>
      <c r="D3" s="26" t="s">
        <v>1</v>
      </c>
      <c r="E3" s="26" t="s">
        <v>46</v>
      </c>
      <c r="F3" s="26" t="s">
        <v>2</v>
      </c>
      <c r="G3" s="26"/>
      <c r="H3" s="26"/>
      <c r="I3" s="26"/>
      <c r="J3" s="26"/>
      <c r="K3" s="26"/>
      <c r="L3" s="26"/>
      <c r="M3" s="26"/>
    </row>
    <row r="4" spans="1:13" x14ac:dyDescent="0.25">
      <c r="A4" s="26"/>
      <c r="B4" s="26"/>
      <c r="C4" s="26"/>
      <c r="D4" s="26"/>
      <c r="E4" s="26"/>
      <c r="F4" s="26" t="s">
        <v>3</v>
      </c>
      <c r="G4" s="26" t="s">
        <v>4</v>
      </c>
      <c r="H4" s="26"/>
      <c r="I4" s="26"/>
      <c r="J4" s="26"/>
      <c r="K4" s="26"/>
      <c r="L4" s="26"/>
      <c r="M4" s="26"/>
    </row>
    <row r="5" spans="1:13" x14ac:dyDescent="0.25">
      <c r="A5" s="26"/>
      <c r="B5" s="26"/>
      <c r="C5" s="26"/>
      <c r="D5" s="26"/>
      <c r="E5" s="26"/>
      <c r="F5" s="26"/>
      <c r="G5" s="16">
        <v>2014</v>
      </c>
      <c r="H5" s="16">
        <v>2015</v>
      </c>
      <c r="I5" s="16">
        <v>2016</v>
      </c>
      <c r="J5" s="16">
        <v>2017</v>
      </c>
      <c r="K5" s="21">
        <v>2018</v>
      </c>
      <c r="L5" s="21">
        <v>2019</v>
      </c>
      <c r="M5" s="21">
        <v>2020</v>
      </c>
    </row>
    <row r="6" spans="1:13" ht="15.75" customHeight="1" x14ac:dyDescent="0.25">
      <c r="A6" s="27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23.25" customHeight="1" x14ac:dyDescent="0.25">
      <c r="A7" s="27" t="s">
        <v>38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71.25" customHeight="1" x14ac:dyDescent="0.25">
      <c r="A8" s="6" t="s">
        <v>6</v>
      </c>
      <c r="B8" s="7" t="s">
        <v>59</v>
      </c>
      <c r="C8" s="1" t="s">
        <v>7</v>
      </c>
      <c r="D8" s="1" t="s">
        <v>61</v>
      </c>
      <c r="E8" s="1" t="s">
        <v>8</v>
      </c>
      <c r="F8" s="14">
        <f>SUM(G8:M8)</f>
        <v>2581.31</v>
      </c>
      <c r="G8" s="8">
        <f>SUM(G9:G12)</f>
        <v>66.400000000000006</v>
      </c>
      <c r="H8" s="8">
        <f t="shared" ref="H8:M8" si="0">SUM(H9:H12)</f>
        <v>23.5</v>
      </c>
      <c r="I8" s="8">
        <f t="shared" si="0"/>
        <v>2037.41</v>
      </c>
      <c r="J8" s="8">
        <f t="shared" si="0"/>
        <v>110.5</v>
      </c>
      <c r="K8" s="8">
        <f t="shared" si="0"/>
        <v>114.5</v>
      </c>
      <c r="L8" s="8">
        <f t="shared" ref="L8" si="1">SUM(L9:L12)</f>
        <v>114.5</v>
      </c>
      <c r="M8" s="8">
        <f t="shared" si="0"/>
        <v>114.5</v>
      </c>
    </row>
    <row r="9" spans="1:13" ht="36.75" customHeight="1" x14ac:dyDescent="0.25">
      <c r="A9" s="9" t="s">
        <v>9</v>
      </c>
      <c r="B9" s="4" t="s">
        <v>10</v>
      </c>
      <c r="C9" s="1" t="s">
        <v>7</v>
      </c>
      <c r="D9" s="20" t="s">
        <v>61</v>
      </c>
      <c r="E9" s="1" t="s">
        <v>8</v>
      </c>
      <c r="F9" s="15">
        <f>SUM(G9:M9)</f>
        <v>447.1</v>
      </c>
      <c r="G9" s="5">
        <v>61</v>
      </c>
      <c r="H9" s="5">
        <v>20</v>
      </c>
      <c r="I9" s="5">
        <v>20</v>
      </c>
      <c r="J9" s="5">
        <f>131-32.4</f>
        <v>98.6</v>
      </c>
      <c r="K9" s="5">
        <v>82.5</v>
      </c>
      <c r="L9" s="5">
        <v>82.5</v>
      </c>
      <c r="M9" s="5">
        <v>82.5</v>
      </c>
    </row>
    <row r="10" spans="1:13" ht="28.5" customHeight="1" x14ac:dyDescent="0.25">
      <c r="A10" s="9" t="s">
        <v>11</v>
      </c>
      <c r="B10" s="2" t="s">
        <v>12</v>
      </c>
      <c r="C10" s="1" t="s">
        <v>7</v>
      </c>
      <c r="D10" s="1" t="s">
        <v>13</v>
      </c>
      <c r="E10" s="1" t="s">
        <v>8</v>
      </c>
      <c r="F10" s="15">
        <f>SUM(G10:M10)</f>
        <v>8.9</v>
      </c>
      <c r="G10" s="5">
        <v>5.4</v>
      </c>
      <c r="H10" s="5">
        <v>3.5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</row>
    <row r="11" spans="1:13" ht="66" customHeight="1" x14ac:dyDescent="0.25">
      <c r="A11" s="9" t="s">
        <v>14</v>
      </c>
      <c r="B11" s="4" t="s">
        <v>15</v>
      </c>
      <c r="C11" s="1" t="s">
        <v>7</v>
      </c>
      <c r="D11" s="1" t="s">
        <v>62</v>
      </c>
      <c r="E11" s="1" t="s">
        <v>8</v>
      </c>
      <c r="F11" s="15">
        <f>SUM(G11:M11)</f>
        <v>125.31</v>
      </c>
      <c r="G11" s="5">
        <v>0</v>
      </c>
      <c r="H11" s="5">
        <v>0</v>
      </c>
      <c r="I11" s="5">
        <v>17.41</v>
      </c>
      <c r="J11" s="5">
        <f>60-30-18.1</f>
        <v>11.899999999999999</v>
      </c>
      <c r="K11" s="5">
        <v>32</v>
      </c>
      <c r="L11" s="5">
        <v>32</v>
      </c>
      <c r="M11" s="5">
        <v>32</v>
      </c>
    </row>
    <row r="12" spans="1:13" ht="31.5" customHeight="1" x14ac:dyDescent="0.25">
      <c r="A12" s="9" t="s">
        <v>16</v>
      </c>
      <c r="B12" s="4" t="s">
        <v>17</v>
      </c>
      <c r="C12" s="1" t="s">
        <v>7</v>
      </c>
      <c r="D12" s="1">
        <v>2016</v>
      </c>
      <c r="E12" s="1" t="s">
        <v>8</v>
      </c>
      <c r="F12" s="15">
        <f>SUM(G12:M12)</f>
        <v>2000</v>
      </c>
      <c r="G12" s="5">
        <v>0</v>
      </c>
      <c r="H12" s="5">
        <v>0</v>
      </c>
      <c r="I12" s="5">
        <v>2000</v>
      </c>
      <c r="J12" s="5">
        <v>0</v>
      </c>
      <c r="K12" s="5">
        <v>0</v>
      </c>
      <c r="L12" s="5">
        <v>0</v>
      </c>
      <c r="M12" s="5">
        <v>0</v>
      </c>
    </row>
    <row r="13" spans="1:13" ht="23.25" customHeight="1" x14ac:dyDescent="0.25">
      <c r="A13" s="27" t="s">
        <v>39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60.75" customHeight="1" x14ac:dyDescent="0.25">
      <c r="A14" s="6" t="s">
        <v>18</v>
      </c>
      <c r="B14" s="7" t="s">
        <v>60</v>
      </c>
      <c r="C14" s="1" t="s">
        <v>7</v>
      </c>
      <c r="D14" s="1" t="s">
        <v>13</v>
      </c>
      <c r="E14" s="1"/>
      <c r="F14" s="14">
        <f>SUM(G14:M14)</f>
        <v>0</v>
      </c>
      <c r="G14" s="8">
        <f>SUM(G15)</f>
        <v>0</v>
      </c>
      <c r="H14" s="8">
        <f t="shared" ref="H14:M14" si="2">SUM(H15)</f>
        <v>0</v>
      </c>
      <c r="I14" s="8">
        <f t="shared" si="2"/>
        <v>0</v>
      </c>
      <c r="J14" s="8">
        <f t="shared" si="2"/>
        <v>0</v>
      </c>
      <c r="K14" s="8">
        <f t="shared" si="2"/>
        <v>0</v>
      </c>
      <c r="L14" s="8">
        <f t="shared" si="2"/>
        <v>0</v>
      </c>
      <c r="M14" s="8">
        <f t="shared" si="2"/>
        <v>0</v>
      </c>
    </row>
    <row r="15" spans="1:13" ht="117.75" customHeight="1" x14ac:dyDescent="0.25">
      <c r="A15" s="9" t="s">
        <v>19</v>
      </c>
      <c r="B15" s="4" t="s">
        <v>20</v>
      </c>
      <c r="C15" s="1" t="s">
        <v>7</v>
      </c>
      <c r="D15" s="1" t="s">
        <v>13</v>
      </c>
      <c r="E15" s="1"/>
      <c r="F15" s="1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  <row r="16" spans="1:13" ht="23.25" customHeight="1" x14ac:dyDescent="0.25">
      <c r="A16" s="27" t="s">
        <v>40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51" customHeight="1" x14ac:dyDescent="0.25">
      <c r="A17" s="6" t="s">
        <v>21</v>
      </c>
      <c r="B17" s="7" t="s">
        <v>41</v>
      </c>
      <c r="C17" s="1" t="s">
        <v>56</v>
      </c>
      <c r="D17" s="1" t="s">
        <v>61</v>
      </c>
      <c r="E17" s="1"/>
      <c r="F17" s="17">
        <f>SUM(G17:M17)</f>
        <v>62369.36</v>
      </c>
      <c r="G17" s="8">
        <f>G19+G20+G21+G22+G23+G24+G25+G26+G28+G29+G31</f>
        <v>5336.4999999999991</v>
      </c>
      <c r="H17" s="8">
        <f t="shared" ref="H17:M17" si="3">H19+H20+H21+H22+H23+H24+H25+H26+H28+H29+H31</f>
        <v>5140.1000000000004</v>
      </c>
      <c r="I17" s="8">
        <f t="shared" si="3"/>
        <v>5338.12</v>
      </c>
      <c r="J17" s="18">
        <f t="shared" si="3"/>
        <v>9558.130000000001</v>
      </c>
      <c r="K17" s="8">
        <f t="shared" si="3"/>
        <v>10612.99</v>
      </c>
      <c r="L17" s="8">
        <f t="shared" ref="L17" si="4">L19+L20+L21+L22+L23+L24+L25+L26+L28+L29+L31</f>
        <v>13191.76</v>
      </c>
      <c r="M17" s="8">
        <f t="shared" si="3"/>
        <v>13191.76</v>
      </c>
    </row>
    <row r="18" spans="1:13" x14ac:dyDescent="0.25">
      <c r="A18" s="29" t="s">
        <v>23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59.25" customHeight="1" x14ac:dyDescent="0.25">
      <c r="A19" s="9" t="s">
        <v>47</v>
      </c>
      <c r="B19" s="4" t="s">
        <v>24</v>
      </c>
      <c r="C19" s="1" t="s">
        <v>7</v>
      </c>
      <c r="D19" s="1" t="s">
        <v>13</v>
      </c>
      <c r="E19" s="1" t="s">
        <v>8</v>
      </c>
      <c r="F19" s="15">
        <f t="shared" ref="F19:F25" si="5">SUM(G19:M19)</f>
        <v>37.700000000000003</v>
      </c>
      <c r="G19" s="5">
        <v>27.7</v>
      </c>
      <c r="H19" s="5">
        <v>10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50.25" customHeight="1" x14ac:dyDescent="0.25">
      <c r="A20" s="9" t="s">
        <v>48</v>
      </c>
      <c r="B20" s="4" t="s">
        <v>25</v>
      </c>
      <c r="C20" s="1" t="s">
        <v>7</v>
      </c>
      <c r="D20" s="1" t="s">
        <v>61</v>
      </c>
      <c r="E20" s="1" t="s">
        <v>8</v>
      </c>
      <c r="F20" s="15">
        <f>SUM(G20:M20)</f>
        <v>570.65</v>
      </c>
      <c r="G20" s="5">
        <v>85</v>
      </c>
      <c r="H20" s="5">
        <v>31.5</v>
      </c>
      <c r="I20" s="5">
        <v>30.2</v>
      </c>
      <c r="J20" s="5">
        <f>20.9+77.8-55-6.55</f>
        <v>37.149999999999991</v>
      </c>
      <c r="K20" s="5">
        <f>107.6+64</f>
        <v>171.6</v>
      </c>
      <c r="L20" s="5">
        <v>107.6</v>
      </c>
      <c r="M20" s="5">
        <v>107.6</v>
      </c>
    </row>
    <row r="21" spans="1:13" ht="17.100000000000001" customHeight="1" x14ac:dyDescent="0.25">
      <c r="A21" s="30" t="s">
        <v>49</v>
      </c>
      <c r="B21" s="31" t="s">
        <v>26</v>
      </c>
      <c r="C21" s="23" t="s">
        <v>57</v>
      </c>
      <c r="D21" s="32" t="s">
        <v>61</v>
      </c>
      <c r="E21" s="23" t="s">
        <v>8</v>
      </c>
      <c r="F21" s="15">
        <f t="shared" si="5"/>
        <v>53084.17</v>
      </c>
      <c r="G21" s="5">
        <v>4508.75</v>
      </c>
      <c r="H21" s="5">
        <v>4876.7</v>
      </c>
      <c r="I21" s="5">
        <v>4446.32</v>
      </c>
      <c r="J21" s="5">
        <f>6103.2+1235+30+55+1180.829+15.59+0.001-147.95</f>
        <v>8471.67</v>
      </c>
      <c r="K21" s="5">
        <v>9321.27</v>
      </c>
      <c r="L21" s="5">
        <v>10729.73</v>
      </c>
      <c r="M21" s="5">
        <v>10729.73</v>
      </c>
    </row>
    <row r="22" spans="1:13" ht="17.100000000000001" customHeight="1" x14ac:dyDescent="0.25">
      <c r="A22" s="30"/>
      <c r="B22" s="31"/>
      <c r="C22" s="23"/>
      <c r="D22" s="33"/>
      <c r="E22" s="23"/>
      <c r="F22" s="15">
        <f t="shared" si="5"/>
        <v>327.3</v>
      </c>
      <c r="G22" s="5">
        <v>315</v>
      </c>
      <c r="H22" s="5">
        <v>12.3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17.100000000000001" customHeight="1" x14ac:dyDescent="0.25">
      <c r="A23" s="30"/>
      <c r="B23" s="31"/>
      <c r="C23" s="1" t="s">
        <v>22</v>
      </c>
      <c r="D23" s="1">
        <v>2015</v>
      </c>
      <c r="E23" s="23"/>
      <c r="F23" s="15">
        <f t="shared" si="5"/>
        <v>14</v>
      </c>
      <c r="G23" s="5">
        <v>0</v>
      </c>
      <c r="H23" s="5">
        <v>14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49.5" customHeight="1" x14ac:dyDescent="0.25">
      <c r="A24" s="9" t="s">
        <v>50</v>
      </c>
      <c r="B24" s="4" t="s">
        <v>28</v>
      </c>
      <c r="C24" s="1" t="s">
        <v>29</v>
      </c>
      <c r="D24" s="1">
        <v>2014</v>
      </c>
      <c r="E24" s="1" t="s">
        <v>8</v>
      </c>
      <c r="F24" s="15">
        <f t="shared" si="5"/>
        <v>197.9</v>
      </c>
      <c r="G24" s="5">
        <v>197.9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46.5" customHeight="1" x14ac:dyDescent="0.25">
      <c r="A25" s="9" t="s">
        <v>51</v>
      </c>
      <c r="B25" s="4" t="s">
        <v>30</v>
      </c>
      <c r="C25" s="1" t="s">
        <v>7</v>
      </c>
      <c r="D25" s="1">
        <v>2014</v>
      </c>
      <c r="E25" s="1" t="s">
        <v>8</v>
      </c>
      <c r="F25" s="15">
        <f t="shared" si="5"/>
        <v>202.15</v>
      </c>
      <c r="G25" s="5">
        <v>202.15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ht="45" customHeight="1" x14ac:dyDescent="0.25">
      <c r="A26" s="9" t="s">
        <v>31</v>
      </c>
      <c r="B26" s="4" t="s">
        <v>42</v>
      </c>
      <c r="C26" s="1" t="s">
        <v>27</v>
      </c>
      <c r="D26" s="1">
        <v>2015</v>
      </c>
      <c r="E26" s="1" t="s">
        <v>8</v>
      </c>
      <c r="F26" s="15">
        <f>SUM(G26:M26)</f>
        <v>195.6</v>
      </c>
      <c r="G26" s="5">
        <v>0</v>
      </c>
      <c r="H26" s="5">
        <v>195.6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15" customHeight="1" x14ac:dyDescent="0.25">
      <c r="A27" s="22" t="s">
        <v>32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24" customHeight="1" x14ac:dyDescent="0.25">
      <c r="A28" s="30" t="s">
        <v>52</v>
      </c>
      <c r="B28" s="31" t="s">
        <v>33</v>
      </c>
      <c r="C28" s="23" t="s">
        <v>55</v>
      </c>
      <c r="D28" s="23" t="s">
        <v>62</v>
      </c>
      <c r="E28" s="1" t="s">
        <v>8</v>
      </c>
      <c r="F28" s="15">
        <f>SUM(G28:M28)</f>
        <v>3862.51</v>
      </c>
      <c r="G28" s="5">
        <v>0</v>
      </c>
      <c r="H28" s="5">
        <v>0</v>
      </c>
      <c r="I28" s="5">
        <v>307.57</v>
      </c>
      <c r="J28" s="5">
        <f>795.8-336.04-5.07-15.59+9</f>
        <v>448.09999999999997</v>
      </c>
      <c r="K28" s="5">
        <v>525.91999999999996</v>
      </c>
      <c r="L28" s="5">
        <v>1290.46</v>
      </c>
      <c r="M28" s="5">
        <v>1290.46</v>
      </c>
    </row>
    <row r="29" spans="1:13" ht="24" customHeight="1" x14ac:dyDescent="0.25">
      <c r="A29" s="30"/>
      <c r="B29" s="31"/>
      <c r="C29" s="23"/>
      <c r="D29" s="23"/>
      <c r="E29" s="1" t="s">
        <v>34</v>
      </c>
      <c r="F29" s="15">
        <f>SUM(G29:M29)</f>
        <v>2543.1799999999998</v>
      </c>
      <c r="G29" s="5">
        <v>0</v>
      </c>
      <c r="H29" s="5">
        <v>0</v>
      </c>
      <c r="I29" s="5">
        <v>277.93</v>
      </c>
      <c r="J29" s="5">
        <v>336.04</v>
      </c>
      <c r="K29" s="5">
        <v>329.89</v>
      </c>
      <c r="L29" s="5">
        <v>799.66</v>
      </c>
      <c r="M29" s="5">
        <v>799.66</v>
      </c>
    </row>
    <row r="30" spans="1:13" x14ac:dyDescent="0.25">
      <c r="A30" s="29" t="s">
        <v>35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19"/>
      <c r="M30" s="10"/>
    </row>
    <row r="31" spans="1:13" ht="42.75" customHeight="1" x14ac:dyDescent="0.25">
      <c r="A31" s="11" t="s">
        <v>53</v>
      </c>
      <c r="B31" s="4" t="s">
        <v>36</v>
      </c>
      <c r="C31" s="1" t="s">
        <v>58</v>
      </c>
      <c r="D31" s="1" t="s">
        <v>62</v>
      </c>
      <c r="E31" s="1" t="s">
        <v>8</v>
      </c>
      <c r="F31" s="15">
        <f>SUM(G31:M31)</f>
        <v>1334.1999999999998</v>
      </c>
      <c r="G31" s="5">
        <v>0</v>
      </c>
      <c r="H31" s="5">
        <v>0</v>
      </c>
      <c r="I31" s="5">
        <v>276.10000000000002</v>
      </c>
      <c r="J31" s="5">
        <f>260.1+5.07</f>
        <v>265.17</v>
      </c>
      <c r="K31" s="5">
        <v>264.31</v>
      </c>
      <c r="L31" s="5">
        <v>264.31</v>
      </c>
      <c r="M31" s="5">
        <v>264.31</v>
      </c>
    </row>
    <row r="32" spans="1:13" x14ac:dyDescent="0.25">
      <c r="A32" s="28" t="s">
        <v>43</v>
      </c>
      <c r="B32" s="28"/>
      <c r="C32" s="28"/>
      <c r="D32" s="28"/>
      <c r="E32" s="28"/>
      <c r="F32" s="12">
        <f>SUM(G32:M32)</f>
        <v>64950.670000000006</v>
      </c>
      <c r="G32" s="12">
        <f>SUM(G33:G34)</f>
        <v>5402.9</v>
      </c>
      <c r="H32" s="12">
        <f t="shared" ref="H32:M32" si="6">SUM(H33:H34)</f>
        <v>5163.6000000000004</v>
      </c>
      <c r="I32" s="12">
        <f t="shared" si="6"/>
        <v>7375.5300000000007</v>
      </c>
      <c r="J32" s="12">
        <f t="shared" si="6"/>
        <v>9668.630000000001</v>
      </c>
      <c r="K32" s="12">
        <f t="shared" si="6"/>
        <v>10727.49</v>
      </c>
      <c r="L32" s="12">
        <f t="shared" ref="L32" si="7">SUM(L33:L34)</f>
        <v>13306.26</v>
      </c>
      <c r="M32" s="12">
        <f t="shared" si="6"/>
        <v>13306.26</v>
      </c>
    </row>
    <row r="33" spans="1:13" x14ac:dyDescent="0.25">
      <c r="A33" s="24" t="s">
        <v>37</v>
      </c>
      <c r="B33" s="24"/>
      <c r="C33" s="24"/>
      <c r="D33" s="24"/>
      <c r="E33" s="24"/>
      <c r="F33" s="13">
        <f>SUM(G33:M33)</f>
        <v>62407.49</v>
      </c>
      <c r="G33" s="13">
        <f>G9+G10+G11+G12+G15+G19+G20+G21+G22+G23+G24+G25+G26+G28+G31</f>
        <v>5402.9</v>
      </c>
      <c r="H33" s="13">
        <f t="shared" ref="H33:M33" si="8">H9+H10+H11+H12+H15+H19+H20+H21+H22+H23+H24+H25+H26+H28+H31</f>
        <v>5163.6000000000004</v>
      </c>
      <c r="I33" s="13">
        <f t="shared" si="8"/>
        <v>7097.6</v>
      </c>
      <c r="J33" s="13">
        <f t="shared" si="8"/>
        <v>9332.59</v>
      </c>
      <c r="K33" s="13">
        <f t="shared" si="8"/>
        <v>10397.6</v>
      </c>
      <c r="L33" s="13">
        <f t="shared" ref="L33" si="9">L9+L10+L11+L12+L15+L19+L20+L21+L22+L23+L24+L25+L26+L28+L31</f>
        <v>12506.6</v>
      </c>
      <c r="M33" s="13">
        <f t="shared" si="8"/>
        <v>12506.6</v>
      </c>
    </row>
    <row r="34" spans="1:13" x14ac:dyDescent="0.25">
      <c r="A34" s="24" t="s">
        <v>34</v>
      </c>
      <c r="B34" s="24"/>
      <c r="C34" s="24"/>
      <c r="D34" s="24"/>
      <c r="E34" s="24"/>
      <c r="F34" s="13">
        <f>SUM(G34:M34)</f>
        <v>2543.1799999999998</v>
      </c>
      <c r="G34" s="13">
        <f>G29</f>
        <v>0</v>
      </c>
      <c r="H34" s="13">
        <f t="shared" ref="H34:M34" si="10">H29</f>
        <v>0</v>
      </c>
      <c r="I34" s="13">
        <f t="shared" si="10"/>
        <v>277.93</v>
      </c>
      <c r="J34" s="13">
        <f t="shared" si="10"/>
        <v>336.04</v>
      </c>
      <c r="K34" s="13">
        <f t="shared" si="10"/>
        <v>329.89</v>
      </c>
      <c r="L34" s="13">
        <f t="shared" ref="L34" si="11">L29</f>
        <v>799.66</v>
      </c>
      <c r="M34" s="13">
        <f t="shared" si="10"/>
        <v>799.66</v>
      </c>
    </row>
  </sheetData>
  <mergeCells count="28">
    <mergeCell ref="A21:A23"/>
    <mergeCell ref="B21:B23"/>
    <mergeCell ref="A18:M18"/>
    <mergeCell ref="A13:M13"/>
    <mergeCell ref="A3:A5"/>
    <mergeCell ref="B3:B5"/>
    <mergeCell ref="D3:D5"/>
    <mergeCell ref="E3:E5"/>
    <mergeCell ref="F3:M3"/>
    <mergeCell ref="F4:F5"/>
    <mergeCell ref="G4:M4"/>
    <mergeCell ref="D21:D22"/>
    <mergeCell ref="A27:M27"/>
    <mergeCell ref="E21:E23"/>
    <mergeCell ref="A34:E34"/>
    <mergeCell ref="A1:M1"/>
    <mergeCell ref="C3:C5"/>
    <mergeCell ref="A6:M6"/>
    <mergeCell ref="A7:M7"/>
    <mergeCell ref="C21:C22"/>
    <mergeCell ref="C28:C29"/>
    <mergeCell ref="A16:M16"/>
    <mergeCell ref="A32:E32"/>
    <mergeCell ref="A33:E33"/>
    <mergeCell ref="A30:K30"/>
    <mergeCell ref="A28:A29"/>
    <mergeCell ref="B28:B29"/>
    <mergeCell ref="D28:D29"/>
  </mergeCells>
  <pageMargins left="0.31496062992125984" right="0.11811023622047245" top="0.82677165354330717" bottom="0.35433070866141736" header="0.31496062992125984" footer="0.31496062992125984"/>
  <pageSetup paperSize="9" scale="9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В. Борисова</dc:creator>
  <cp:lastModifiedBy>sorokina_lv</cp:lastModifiedBy>
  <cp:lastPrinted>2017-12-25T08:37:42Z</cp:lastPrinted>
  <dcterms:created xsi:type="dcterms:W3CDTF">2017-05-24T17:50:46Z</dcterms:created>
  <dcterms:modified xsi:type="dcterms:W3CDTF">2017-12-27T06:25:02Z</dcterms:modified>
</cp:coreProperties>
</file>