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95" windowWidth="10005" windowHeight="9045" activeTab="1"/>
  </bookViews>
  <sheets>
    <sheet name="Таб.1" sheetId="3" r:id="rId1"/>
    <sheet name="Таб.2" sheetId="5" r:id="rId2"/>
  </sheets>
  <calcPr calcId="145621"/>
</workbook>
</file>

<file path=xl/calcChain.xml><?xml version="1.0" encoding="utf-8"?>
<calcChain xmlns="http://schemas.openxmlformats.org/spreadsheetml/2006/main">
  <c r="L9" i="5" l="1"/>
  <c r="M13" i="5" l="1"/>
  <c r="M26" i="5" s="1"/>
  <c r="O26" i="5"/>
  <c r="N26" i="5"/>
  <c r="K26" i="5"/>
  <c r="H26" i="5"/>
  <c r="G26" i="5"/>
  <c r="O25" i="5"/>
  <c r="O24" i="5" s="1"/>
  <c r="N25" i="5"/>
  <c r="N24" i="5" s="1"/>
  <c r="M25" i="5"/>
  <c r="G25" i="5"/>
  <c r="G24" i="5" s="1"/>
  <c r="O23" i="5"/>
  <c r="N23" i="5"/>
  <c r="M23" i="5"/>
  <c r="L23" i="5"/>
  <c r="K23" i="5"/>
  <c r="J23" i="5"/>
  <c r="I23" i="5"/>
  <c r="H23" i="5"/>
  <c r="G23" i="5"/>
  <c r="F23" i="5" s="1"/>
  <c r="F22" i="5"/>
  <c r="F21" i="5"/>
  <c r="O20" i="5"/>
  <c r="N20" i="5"/>
  <c r="M20" i="5"/>
  <c r="L20" i="5"/>
  <c r="K20" i="5"/>
  <c r="J20" i="5"/>
  <c r="I20" i="5"/>
  <c r="H20" i="5"/>
  <c r="G20" i="5"/>
  <c r="F19" i="5"/>
  <c r="F18" i="5"/>
  <c r="O17" i="5"/>
  <c r="N17" i="5"/>
  <c r="M17" i="5"/>
  <c r="L17" i="5"/>
  <c r="K17" i="5"/>
  <c r="J17" i="5"/>
  <c r="I17" i="5"/>
  <c r="H17" i="5"/>
  <c r="G17" i="5"/>
  <c r="F16" i="5"/>
  <c r="F15" i="5"/>
  <c r="O14" i="5"/>
  <c r="N14" i="5"/>
  <c r="L14" i="5"/>
  <c r="K14" i="5"/>
  <c r="J14" i="5"/>
  <c r="I14" i="5"/>
  <c r="H14" i="5"/>
  <c r="G14" i="5"/>
  <c r="M14" i="5"/>
  <c r="F12" i="5"/>
  <c r="M24" i="5" l="1"/>
  <c r="F17" i="5"/>
  <c r="F14" i="5"/>
  <c r="F20" i="5"/>
  <c r="F13" i="5"/>
  <c r="N11" i="5"/>
  <c r="L10" i="5" l="1"/>
  <c r="L26" i="5" s="1"/>
  <c r="H9" i="5"/>
  <c r="H25" i="5" s="1"/>
  <c r="H24" i="5" s="1"/>
  <c r="I9" i="5"/>
  <c r="I25" i="5" s="1"/>
  <c r="J9" i="5"/>
  <c r="J25" i="5" s="1"/>
  <c r="J24" i="5" s="1"/>
  <c r="K9" i="5"/>
  <c r="K25" i="5" s="1"/>
  <c r="K24" i="5" s="1"/>
  <c r="I10" i="5"/>
  <c r="I26" i="5" s="1"/>
  <c r="J10" i="5"/>
  <c r="J26" i="5" s="1"/>
  <c r="G11" i="5"/>
  <c r="H11" i="5"/>
  <c r="M11" i="5"/>
  <c r="O11" i="5"/>
  <c r="K11" i="5" l="1"/>
  <c r="J11" i="5"/>
  <c r="I11" i="5"/>
  <c r="I24" i="5"/>
  <c r="F10" i="5"/>
  <c r="F26" i="5" s="1"/>
  <c r="F9" i="5"/>
  <c r="L25" i="5"/>
  <c r="L24" i="5" s="1"/>
  <c r="F25" i="5"/>
  <c r="L11" i="5"/>
  <c r="F11" i="5" s="1"/>
  <c r="F24" i="5" l="1"/>
</calcChain>
</file>

<file path=xl/sharedStrings.xml><?xml version="1.0" encoding="utf-8"?>
<sst xmlns="http://schemas.openxmlformats.org/spreadsheetml/2006/main" count="105" uniqueCount="56">
  <si>
    <t>№ п/п</t>
  </si>
  <si>
    <t>Цель, задачи и наименование целевых показателей (индикаторов)</t>
  </si>
  <si>
    <t>Годы реализации программы (подпрограммы)</t>
  </si>
  <si>
    <t>Значение показателя (индикатора)</t>
  </si>
  <si>
    <t xml:space="preserve">Ед. изм.
</t>
  </si>
  <si>
    <t>Основные целевые индикаторы и показатели эффективности реализации подпрограммы</t>
  </si>
  <si>
    <t>в % к годовому назначению</t>
  </si>
  <si>
    <t>Показатель (индикатор): исполнение планового годового объема бюджетных ассигнований выделенных для обеспечения деятельности органов местного самоуправления Кандалакшский район</t>
  </si>
  <si>
    <t>1.1</t>
  </si>
  <si>
    <t>Показатель (индикатор): соблюдение норматива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муниципального образования Кандалакшский район, установленного постановлением  Правительства Мурманской области</t>
  </si>
  <si>
    <t>да - 1, нет – 0</t>
  </si>
  <si>
    <t>1</t>
  </si>
  <si>
    <t>Текущий год 2013</t>
  </si>
  <si>
    <r>
      <rPr>
        <b/>
        <sz val="12"/>
        <rFont val="Times New Roman"/>
        <family val="1"/>
        <charset val="204"/>
      </rPr>
      <t xml:space="preserve">Цель: </t>
    </r>
    <r>
      <rPr>
        <sz val="12"/>
        <rFont val="Times New Roman"/>
        <family val="1"/>
        <charset val="204"/>
      </rPr>
      <t>повышение эффективности муниципального управления при решении вопросов местного значения, обеспечение потребностей граждан и общества в муниципальных услугах, их доступности и качества, реализация долгосрочных приоритетов и целей социально-экономического развития муниципального района и повышения уровня жизни его населения</t>
    </r>
  </si>
  <si>
    <r>
      <rPr>
        <b/>
        <sz val="12"/>
        <rFont val="Times New Roman"/>
        <family val="1"/>
        <charset val="204"/>
      </rPr>
      <t>Задача:</t>
    </r>
    <r>
      <rPr>
        <sz val="12"/>
        <rFont val="Times New Roman"/>
        <family val="1"/>
        <charset val="204"/>
      </rPr>
      <t xml:space="preserve"> Создания условий для обеспечения эффективного муниципального управления</t>
    </r>
  </si>
  <si>
    <t>Таблица № 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</si>
  <si>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</si>
  <si>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</si>
  <si>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</si>
  <si>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</si>
  <si>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</si>
  <si>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</si>
  <si>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</si>
  <si>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Перечень основных подпрограммных мероприятий</t>
  </si>
  <si>
    <t>Объемы финансирования по источникам
(тыс. руб.)</t>
  </si>
  <si>
    <t>Цель: повышение эффективности муниципального управления, при решении вопросов местного значения, обеспечения потребностей граждан и общества в муниципальных услугах, их доступности и качества, реализация долгосрочных приоритетов и целей социально-экономического развития муниципального района и повышения уровня жизни его населения</t>
  </si>
  <si>
    <t>1.</t>
  </si>
  <si>
    <t>Задача: создания условий для обеспечения эффективного муниципального управления</t>
  </si>
  <si>
    <t>1.1.1</t>
  </si>
  <si>
    <t>Местный бюджет</t>
  </si>
  <si>
    <t>Местный бюджет поселения (передаваемый межбюджетным трансфертом)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</si>
  <si>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</si>
  <si>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</si>
  <si>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</si>
  <si>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t xml:space="preserve">       - местный бюджет поселения (передаваемый межбюджетным трансфертом)</t>
  </si>
  <si>
    <r>
      <rPr>
        <b/>
        <sz val="12"/>
        <rFont val="Times New Roman"/>
        <family val="1"/>
        <charset val="204"/>
      </rPr>
      <t>Основное мероприятие 1.</t>
    </r>
    <r>
      <rPr>
        <sz val="12"/>
        <rFont val="Times New Roman"/>
        <family val="1"/>
        <charset val="204"/>
      </rPr>
      <t xml:space="preserve"> Обеспечение выполнения задач и функций органами местного самоуправления Кандалакшский район, направленных на реализацию полномочий по решению вопросов местного значения</t>
    </r>
  </si>
  <si>
    <t>в % не менее от планового годового объема</t>
  </si>
  <si>
    <t>-</t>
  </si>
  <si>
    <t>Показатель (индикатор): исполнение планового годового объема бюджетных ассигнований выделенных для обеспечения деятельности органов местного самоуправления Кандалакшский район не менее 80 %</t>
  </si>
  <si>
    <t xml:space="preserve">- </t>
  </si>
  <si>
    <t>1.2</t>
  </si>
  <si>
    <t>1.3</t>
  </si>
  <si>
    <t>2</t>
  </si>
  <si>
    <t>2.1</t>
  </si>
  <si>
    <t>1.1.2</t>
  </si>
  <si>
    <r>
      <rPr>
        <b/>
        <sz val="12"/>
        <rFont val="Times New Roman"/>
        <family val="1"/>
        <charset val="204"/>
      </rPr>
      <t>Основное мероприятие 2.</t>
    </r>
    <r>
      <rPr>
        <sz val="12"/>
        <rFont val="Times New Roman"/>
        <family val="1"/>
        <charset val="204"/>
      </rPr>
      <t xml:space="preserve"> Обеспечение выполнения задач и функций органами местного самоуправления Кандалакшский район, направленных на реализацию полномочий по решению вопросов местного значения муниципального образования городское поселение Кандалакша</t>
    </r>
  </si>
  <si>
    <t>2014-2022</t>
  </si>
  <si>
    <r>
      <rPr>
        <b/>
        <sz val="12"/>
        <rFont val="Times New Roman"/>
        <family val="1"/>
        <charset val="204"/>
      </rPr>
      <t>Основное мероприятие 3.</t>
    </r>
    <r>
      <rPr>
        <sz val="12"/>
        <rFont val="Times New Roman"/>
        <family val="1"/>
        <charset val="204"/>
      </rPr>
      <t xml:space="preserve"> Обеспечение выполнения задач и функций органами местного самоуправления Кандалакшский район, направленных на реализацию полномочий по решению вопросов местного значения муниципального образования городское поселение Зеленоборский</t>
    </r>
  </si>
  <si>
    <t>1.1.3</t>
  </si>
  <si>
    <r>
      <rPr>
        <b/>
        <sz val="12"/>
        <rFont val="Times New Roman"/>
        <family val="1"/>
        <charset val="204"/>
      </rPr>
      <t>Основное мероприятие 4.</t>
    </r>
    <r>
      <rPr>
        <sz val="12"/>
        <rFont val="Times New Roman"/>
        <family val="1"/>
        <charset val="204"/>
      </rPr>
      <t xml:space="preserve"> Обеспечение выполнения задач и функций органами местного самоуправления Кандалакшский район, направленных на реализацию полномочий по решению вопросов местного значения муниципального образования сельское поселение Зареченск</t>
    </r>
  </si>
  <si>
    <t>1.1.4</t>
  </si>
  <si>
    <t>1.1.5</t>
  </si>
  <si>
    <r>
      <rPr>
        <b/>
        <sz val="12"/>
        <rFont val="Times New Roman"/>
        <family val="1"/>
        <charset val="204"/>
      </rPr>
      <t>Основное мероприятие 5.</t>
    </r>
    <r>
      <rPr>
        <sz val="12"/>
        <rFont val="Times New Roman"/>
        <family val="1"/>
        <charset val="204"/>
      </rPr>
      <t xml:space="preserve"> Обеспечение выполнения задач и функций органами местного самоуправления Кандалакшский район, направленных на реализацию полномочий по решению вопросов местного значения муниципального образования сельское поселение Алакуртти</t>
    </r>
  </si>
  <si>
    <t>Контрольно-счетный орган муниципального образования</t>
  </si>
  <si>
    <t>Совет депутатов муниципального образования, Контрольно-счетный орган муниципального образования, Администрация муниципального образования, Управление образования
администрации  муниципального образования, Управление финансов администрации  муниципального образования, Комитет имущественных отношений и территориального планирования администрации муниципального образования , Отдел по культуре</t>
  </si>
  <si>
    <t>Контрольно-счетный орган муниципального образования, Администрация муниципального образования, Управление финансов администрации  муниципального образования, Комитет имущественных отношений и территориального планирования администрации муниципального образования, Отдел по культуре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</si>
</sst>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0"/>
      <name val="Arial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8" applyNumberFormat="0" applyAlignment="0" applyProtection="0"/>
    <xf numFmtId="0" fontId="10" fillId="10" borderId="9" applyNumberFormat="0" applyAlignment="0" applyProtection="0"/>
    <xf numFmtId="0" fontId="11" fillId="10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11" borderId="14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4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</cellStyleXfs>
  <cellXfs count="58">
    <xf numFmtId="0" fontId="0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3" fillId="16" borderId="1" xfId="0" applyNumberFormat="1" applyFont="1" applyFill="1" applyBorder="1" applyAlignment="1">
      <alignment horizontal="right" vertical="center" wrapText="1"/>
    </xf>
    <xf numFmtId="4" fontId="1" fillId="16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3"/>
  <sheetViews>
    <sheetView view="pageLayout" topLeftCell="A10" zoomScaleNormal="73" workbookViewId="0">
      <selection activeCell="L13" sqref="L13"/>
    </sheetView>
  </sheetViews>
  <sheetFormatPr defaultRowHeight="15.75" x14ac:dyDescent="0.2"/>
  <cols>
    <col min="1" max="1" width="9.140625" style="2"/>
    <col min="2" max="2" width="59.85546875" style="2" customWidth="1"/>
    <col min="3" max="3" width="14.85546875" style="2" customWidth="1"/>
    <col min="4" max="4" width="13" style="2" customWidth="1"/>
    <col min="5" max="5" width="11.28515625" style="2" customWidth="1"/>
    <col min="6" max="6" width="10.85546875" style="2" customWidth="1"/>
    <col min="7" max="7" width="11.5703125" style="2" customWidth="1"/>
    <col min="8" max="8" width="10.85546875" style="2" customWidth="1"/>
    <col min="9" max="9" width="12.140625" style="2" customWidth="1"/>
    <col min="10" max="13" width="12.5703125" style="2" customWidth="1"/>
    <col min="14" max="14" width="16.85546875" style="2" customWidth="1"/>
    <col min="15" max="15" width="23.5703125" style="2" customWidth="1"/>
    <col min="16" max="16" width="23.28515625" style="2" customWidth="1"/>
    <col min="17" max="16384" width="9.140625" style="2"/>
  </cols>
  <sheetData>
    <row r="1" spans="1:13" ht="29.25" customHeight="1" x14ac:dyDescent="0.2">
      <c r="G1" s="28" t="s">
        <v>15</v>
      </c>
      <c r="H1" s="28"/>
      <c r="I1" s="28"/>
      <c r="J1" s="28"/>
      <c r="K1" s="28"/>
      <c r="L1" s="28"/>
      <c r="M1" s="28"/>
    </row>
    <row r="2" spans="1:13" ht="31.5" customHeight="1" x14ac:dyDescent="0.3">
      <c r="A2" s="38" t="s">
        <v>5</v>
      </c>
      <c r="B2" s="38"/>
      <c r="C2" s="38"/>
      <c r="D2" s="38"/>
      <c r="E2" s="38"/>
      <c r="F2" s="38"/>
      <c r="G2" s="38"/>
      <c r="H2" s="38"/>
      <c r="I2" s="21"/>
    </row>
    <row r="3" spans="1:13" ht="26.25" customHeight="1" x14ac:dyDescent="0.2">
      <c r="B3" s="37"/>
      <c r="C3" s="37"/>
      <c r="D3" s="37"/>
      <c r="E3" s="37"/>
      <c r="F3" s="37"/>
      <c r="G3" s="37"/>
      <c r="H3" s="37"/>
      <c r="I3" s="20"/>
    </row>
    <row r="4" spans="1:13" s="6" customFormat="1" ht="42.75" customHeight="1" x14ac:dyDescent="0.2">
      <c r="A4" s="29" t="s">
        <v>0</v>
      </c>
      <c r="B4" s="29" t="s">
        <v>1</v>
      </c>
      <c r="C4" s="29" t="s">
        <v>4</v>
      </c>
      <c r="D4" s="32" t="s">
        <v>3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s="6" customFormat="1" ht="35.25" customHeight="1" x14ac:dyDescent="0.2">
      <c r="A5" s="30"/>
      <c r="B5" s="30"/>
      <c r="C5" s="30"/>
      <c r="D5" s="32" t="s">
        <v>12</v>
      </c>
      <c r="E5" s="32" t="s">
        <v>2</v>
      </c>
      <c r="F5" s="32"/>
      <c r="G5" s="32"/>
      <c r="H5" s="32"/>
      <c r="I5" s="32"/>
      <c r="J5" s="32"/>
      <c r="K5" s="32"/>
      <c r="L5" s="32"/>
      <c r="M5" s="32"/>
    </row>
    <row r="6" spans="1:13" ht="36" customHeight="1" x14ac:dyDescent="0.2">
      <c r="A6" s="31"/>
      <c r="B6" s="31"/>
      <c r="C6" s="31"/>
      <c r="D6" s="32"/>
      <c r="E6" s="4">
        <v>2014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  <c r="K6" s="4">
        <v>2020</v>
      </c>
      <c r="L6" s="23">
        <v>2021</v>
      </c>
      <c r="M6" s="4">
        <v>2022</v>
      </c>
    </row>
    <row r="7" spans="1:13" ht="18.75" customHeight="1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ht="72.75" customHeight="1" x14ac:dyDescent="0.2">
      <c r="A8" s="8">
        <v>1</v>
      </c>
      <c r="B8" s="33" t="s">
        <v>13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1:13" ht="70.5" customHeight="1" x14ac:dyDescent="0.2">
      <c r="A9" s="8" t="s">
        <v>8</v>
      </c>
      <c r="B9" s="22" t="s">
        <v>7</v>
      </c>
      <c r="C9" s="7" t="s">
        <v>6</v>
      </c>
      <c r="D9" s="7">
        <v>75</v>
      </c>
      <c r="E9" s="7">
        <v>80</v>
      </c>
      <c r="F9" s="7">
        <v>98</v>
      </c>
      <c r="G9" s="7">
        <v>98</v>
      </c>
      <c r="H9" s="7">
        <v>95</v>
      </c>
      <c r="I9" s="7" t="s">
        <v>37</v>
      </c>
      <c r="J9" s="7" t="s">
        <v>37</v>
      </c>
      <c r="K9" s="7" t="s">
        <v>37</v>
      </c>
      <c r="L9" s="7" t="s">
        <v>37</v>
      </c>
      <c r="M9" s="7" t="s">
        <v>37</v>
      </c>
    </row>
    <row r="10" spans="1:13" ht="76.5" customHeight="1" x14ac:dyDescent="0.2">
      <c r="A10" s="8" t="s">
        <v>40</v>
      </c>
      <c r="B10" s="22" t="s">
        <v>7</v>
      </c>
      <c r="C10" s="7" t="s">
        <v>36</v>
      </c>
      <c r="D10" s="8" t="s">
        <v>37</v>
      </c>
      <c r="E10" s="8" t="s">
        <v>37</v>
      </c>
      <c r="F10" s="8" t="s">
        <v>37</v>
      </c>
      <c r="G10" s="8" t="s">
        <v>37</v>
      </c>
      <c r="H10" s="8" t="s">
        <v>37</v>
      </c>
      <c r="I10" s="7">
        <v>80</v>
      </c>
      <c r="J10" s="7" t="s">
        <v>37</v>
      </c>
      <c r="K10" s="7" t="s">
        <v>37</v>
      </c>
      <c r="L10" s="7" t="s">
        <v>37</v>
      </c>
      <c r="M10" s="7" t="s">
        <v>37</v>
      </c>
    </row>
    <row r="11" spans="1:13" ht="76.5" customHeight="1" x14ac:dyDescent="0.2">
      <c r="A11" s="8" t="s">
        <v>41</v>
      </c>
      <c r="B11" s="22" t="s">
        <v>38</v>
      </c>
      <c r="C11" s="7" t="s">
        <v>10</v>
      </c>
      <c r="D11" s="8" t="s">
        <v>39</v>
      </c>
      <c r="E11" s="8" t="s">
        <v>39</v>
      </c>
      <c r="F11" s="8" t="s">
        <v>39</v>
      </c>
      <c r="G11" s="8" t="s">
        <v>37</v>
      </c>
      <c r="H11" s="8" t="s">
        <v>37</v>
      </c>
      <c r="I11" s="8" t="s">
        <v>37</v>
      </c>
      <c r="J11" s="8" t="s">
        <v>11</v>
      </c>
      <c r="K11" s="8" t="s">
        <v>11</v>
      </c>
      <c r="L11" s="8" t="s">
        <v>11</v>
      </c>
      <c r="M11" s="8" t="s">
        <v>11</v>
      </c>
    </row>
    <row r="12" spans="1:13" ht="65.25" customHeight="1" x14ac:dyDescent="0.2">
      <c r="A12" s="8" t="s">
        <v>42</v>
      </c>
      <c r="B12" s="36" t="s">
        <v>14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32.75" customHeight="1" x14ac:dyDescent="0.2">
      <c r="A13" s="8" t="s">
        <v>43</v>
      </c>
      <c r="B13" s="13" t="s">
        <v>9</v>
      </c>
      <c r="C13" s="8" t="s">
        <v>10</v>
      </c>
      <c r="D13" s="8" t="s">
        <v>11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 t="s">
        <v>11</v>
      </c>
      <c r="K13" s="8" t="s">
        <v>11</v>
      </c>
      <c r="L13" s="8" t="s">
        <v>11</v>
      </c>
      <c r="M13" s="8" t="s">
        <v>11</v>
      </c>
    </row>
  </sheetData>
  <mergeCells count="11">
    <mergeCell ref="B8:M8"/>
    <mergeCell ref="E5:M5"/>
    <mergeCell ref="B12:M12"/>
    <mergeCell ref="B3:H3"/>
    <mergeCell ref="A2:H2"/>
    <mergeCell ref="G1:M1"/>
    <mergeCell ref="A4:A6"/>
    <mergeCell ref="B4:B6"/>
    <mergeCell ref="C4:C6"/>
    <mergeCell ref="D5:D6"/>
    <mergeCell ref="D4:M4"/>
  </mergeCells>
  <pageMargins left="0.39370078740157483" right="0.39370078740157483" top="0.78740157480314965" bottom="0" header="0" footer="0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tabSelected="1" view="pageLayout" topLeftCell="A19" zoomScale="80" zoomScaleNormal="100" zoomScalePageLayoutView="80" workbookViewId="0">
      <selection activeCell="L24" sqref="L24"/>
    </sheetView>
  </sheetViews>
  <sheetFormatPr defaultRowHeight="15.75" x14ac:dyDescent="0.2"/>
  <cols>
    <col min="1" max="1" width="6.5703125" style="2" customWidth="1"/>
    <col min="2" max="2" width="51.85546875" style="2" customWidth="1"/>
    <col min="3" max="3" width="55.140625" style="2" customWidth="1"/>
    <col min="4" max="4" width="12.5703125" style="2" customWidth="1"/>
    <col min="5" max="5" width="23.85546875" style="2" customWidth="1"/>
    <col min="6" max="6" width="17.140625" style="2" customWidth="1"/>
    <col min="7" max="7" width="13.5703125" style="2" customWidth="1"/>
    <col min="8" max="8" width="13.7109375" style="2" customWidth="1"/>
    <col min="9" max="9" width="13.5703125" style="2" customWidth="1"/>
    <col min="10" max="10" width="13" style="2" customWidth="1"/>
    <col min="11" max="11" width="11.42578125" style="2" customWidth="1"/>
    <col min="12" max="12" width="12" style="2" customWidth="1"/>
    <col min="13" max="14" width="12.85546875" style="2" customWidth="1"/>
    <col min="15" max="15" width="13.28515625" style="2" customWidth="1"/>
    <col min="16" max="16" width="16.5703125" style="2" customWidth="1"/>
    <col min="17" max="17" width="16.85546875" style="2" customWidth="1"/>
    <col min="18" max="18" width="23.5703125" style="2" customWidth="1"/>
    <col min="19" max="19" width="23.28515625" style="2" customWidth="1"/>
    <col min="20" max="16384" width="9.140625" style="2"/>
  </cols>
  <sheetData>
    <row r="1" spans="1:15" ht="21" customHeight="1" x14ac:dyDescent="0.2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2.5" customHeight="1" x14ac:dyDescent="0.2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1"/>
    </row>
    <row r="3" spans="1:15" ht="10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42.75" customHeight="1" x14ac:dyDescent="0.2">
      <c r="A4" s="32" t="s">
        <v>0</v>
      </c>
      <c r="B4" s="32" t="s">
        <v>16</v>
      </c>
      <c r="C4" s="32" t="s">
        <v>17</v>
      </c>
      <c r="D4" s="57" t="s">
        <v>18</v>
      </c>
      <c r="E4" s="32" t="s">
        <v>19</v>
      </c>
      <c r="F4" s="32" t="s">
        <v>24</v>
      </c>
      <c r="G4" s="32"/>
      <c r="H4" s="32"/>
      <c r="I4" s="32"/>
      <c r="J4" s="32"/>
      <c r="K4" s="32"/>
      <c r="L4" s="32"/>
      <c r="M4" s="32"/>
      <c r="N4" s="32"/>
      <c r="O4" s="32"/>
    </row>
    <row r="5" spans="1:15" ht="24" customHeight="1" x14ac:dyDescent="0.2">
      <c r="A5" s="32"/>
      <c r="B5" s="32"/>
      <c r="C5" s="32"/>
      <c r="D5" s="57"/>
      <c r="E5" s="32"/>
      <c r="F5" s="32" t="s">
        <v>20</v>
      </c>
      <c r="G5" s="32" t="s">
        <v>21</v>
      </c>
      <c r="H5" s="32"/>
      <c r="I5" s="32"/>
      <c r="J5" s="32"/>
      <c r="K5" s="32"/>
      <c r="L5" s="32"/>
      <c r="M5" s="32"/>
      <c r="N5" s="32"/>
      <c r="O5" s="32"/>
    </row>
    <row r="6" spans="1:15" ht="26.25" customHeight="1" x14ac:dyDescent="0.2">
      <c r="A6" s="32"/>
      <c r="B6" s="32"/>
      <c r="C6" s="32"/>
      <c r="D6" s="57"/>
      <c r="E6" s="32"/>
      <c r="F6" s="32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  <c r="N6" s="24">
        <v>2021</v>
      </c>
      <c r="O6" s="4">
        <v>2022</v>
      </c>
    </row>
    <row r="7" spans="1:15" s="1" customFormat="1" ht="57.75" customHeight="1" x14ac:dyDescent="0.2">
      <c r="A7" s="3" t="s">
        <v>26</v>
      </c>
      <c r="B7" s="52" t="s">
        <v>25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s="1" customFormat="1" ht="42" customHeight="1" x14ac:dyDescent="0.2">
      <c r="A8" s="9" t="s">
        <v>8</v>
      </c>
      <c r="B8" s="52" t="s">
        <v>27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41.25" customHeight="1" x14ac:dyDescent="0.2">
      <c r="A9" s="39" t="s">
        <v>28</v>
      </c>
      <c r="B9" s="42" t="s">
        <v>35</v>
      </c>
      <c r="C9" s="45" t="s">
        <v>54</v>
      </c>
      <c r="D9" s="53" t="s">
        <v>46</v>
      </c>
      <c r="E9" s="26" t="s">
        <v>29</v>
      </c>
      <c r="F9" s="19">
        <f>SUM(G9:O9)</f>
        <v>790784.33</v>
      </c>
      <c r="G9" s="17">
        <v>78304</v>
      </c>
      <c r="H9" s="17">
        <f>75329.3+1300+381</f>
        <v>77010.3</v>
      </c>
      <c r="I9" s="17">
        <f>79613.4-1232.8+47.6+131.94+137.38+3144</f>
        <v>81841.52</v>
      </c>
      <c r="J9" s="17">
        <f>83532+52.2+3100+906.2-228</f>
        <v>87362.4</v>
      </c>
      <c r="K9" s="17">
        <f>87540+1115.6+363</f>
        <v>89018.6</v>
      </c>
      <c r="L9" s="17">
        <f>92457.1+1295+25.59+4.12</f>
        <v>93781.81</v>
      </c>
      <c r="M9" s="17">
        <v>95146.7</v>
      </c>
      <c r="N9" s="17">
        <v>94368</v>
      </c>
      <c r="O9" s="17">
        <v>93951</v>
      </c>
    </row>
    <row r="10" spans="1:15" ht="53.25" customHeight="1" x14ac:dyDescent="0.2">
      <c r="A10" s="40"/>
      <c r="B10" s="43"/>
      <c r="C10" s="46"/>
      <c r="D10" s="54"/>
      <c r="E10" s="26" t="s">
        <v>30</v>
      </c>
      <c r="F10" s="19">
        <f>SUM(G10:O10)</f>
        <v>70138.86</v>
      </c>
      <c r="G10" s="17">
        <v>22528</v>
      </c>
      <c r="H10" s="17">
        <v>30307.4</v>
      </c>
      <c r="I10" s="17">
        <f>3696+100.5</f>
        <v>3796.5</v>
      </c>
      <c r="J10" s="17">
        <f>3796+57.5+57.5</f>
        <v>3911</v>
      </c>
      <c r="K10" s="17">
        <v>3886</v>
      </c>
      <c r="L10" s="17">
        <f>3929.3+1780.66</f>
        <v>5709.96</v>
      </c>
      <c r="M10" s="17"/>
      <c r="N10" s="17"/>
      <c r="O10" s="17"/>
    </row>
    <row r="11" spans="1:15" ht="48" customHeight="1" x14ac:dyDescent="0.2">
      <c r="A11" s="41"/>
      <c r="B11" s="44"/>
      <c r="C11" s="47"/>
      <c r="D11" s="55"/>
      <c r="E11" s="27" t="s">
        <v>31</v>
      </c>
      <c r="F11" s="18">
        <f>SUM(G11:O11)</f>
        <v>860923.19</v>
      </c>
      <c r="G11" s="18">
        <f t="shared" ref="G11:O11" si="0">SUM(G9:G10)</f>
        <v>100832</v>
      </c>
      <c r="H11" s="18">
        <f t="shared" si="0"/>
        <v>107317.70000000001</v>
      </c>
      <c r="I11" s="18">
        <f t="shared" si="0"/>
        <v>85638.02</v>
      </c>
      <c r="J11" s="18">
        <f t="shared" si="0"/>
        <v>91273.4</v>
      </c>
      <c r="K11" s="18">
        <f t="shared" si="0"/>
        <v>92904.6</v>
      </c>
      <c r="L11" s="18">
        <f>SUM(L9:L10)</f>
        <v>99491.77</v>
      </c>
      <c r="M11" s="18">
        <f>SUM(M9:M10)</f>
        <v>95146.7</v>
      </c>
      <c r="N11" s="18">
        <f t="shared" ref="N11" si="1">SUM(N9:N10)</f>
        <v>94368</v>
      </c>
      <c r="O11" s="18">
        <f t="shared" si="0"/>
        <v>93951</v>
      </c>
    </row>
    <row r="12" spans="1:15" ht="22.5" customHeight="1" x14ac:dyDescent="0.2">
      <c r="A12" s="39" t="s">
        <v>44</v>
      </c>
      <c r="B12" s="42" t="s">
        <v>45</v>
      </c>
      <c r="C12" s="45" t="s">
        <v>55</v>
      </c>
      <c r="D12" s="48">
        <v>2020</v>
      </c>
      <c r="E12" s="26" t="s">
        <v>29</v>
      </c>
      <c r="F12" s="19">
        <f t="shared" ref="F12:F14" si="2">SUM(G12:O12)</f>
        <v>0</v>
      </c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57" customHeight="1" x14ac:dyDescent="0.2">
      <c r="A13" s="40"/>
      <c r="B13" s="43"/>
      <c r="C13" s="46"/>
      <c r="D13" s="49"/>
      <c r="E13" s="26" t="s">
        <v>30</v>
      </c>
      <c r="F13" s="19">
        <f t="shared" si="2"/>
        <v>28895.39</v>
      </c>
      <c r="G13" s="17"/>
      <c r="H13" s="17"/>
      <c r="I13" s="17"/>
      <c r="J13" s="17"/>
      <c r="K13" s="17"/>
      <c r="L13" s="17"/>
      <c r="M13" s="17">
        <f>28895.38+0.01</f>
        <v>28895.39</v>
      </c>
      <c r="N13" s="17"/>
      <c r="O13" s="17"/>
    </row>
    <row r="14" spans="1:15" ht="33.75" customHeight="1" x14ac:dyDescent="0.2">
      <c r="A14" s="41"/>
      <c r="B14" s="44"/>
      <c r="C14" s="47"/>
      <c r="D14" s="50"/>
      <c r="E14" s="27" t="s">
        <v>31</v>
      </c>
      <c r="F14" s="18">
        <f t="shared" si="2"/>
        <v>28895.39</v>
      </c>
      <c r="G14" s="18">
        <f t="shared" ref="G14:K14" si="3">SUM(G12:G13)</f>
        <v>0</v>
      </c>
      <c r="H14" s="18">
        <f t="shared" si="3"/>
        <v>0</v>
      </c>
      <c r="I14" s="18">
        <f t="shared" si="3"/>
        <v>0</v>
      </c>
      <c r="J14" s="18">
        <f t="shared" si="3"/>
        <v>0</v>
      </c>
      <c r="K14" s="18">
        <f t="shared" si="3"/>
        <v>0</v>
      </c>
      <c r="L14" s="18">
        <f>SUM(L12:L13)</f>
        <v>0</v>
      </c>
      <c r="M14" s="18">
        <f>SUM(M12:M13)</f>
        <v>28895.39</v>
      </c>
      <c r="N14" s="18">
        <f t="shared" ref="N14:O14" si="4">SUM(N12:N13)</f>
        <v>0</v>
      </c>
      <c r="O14" s="18">
        <f t="shared" si="4"/>
        <v>0</v>
      </c>
    </row>
    <row r="15" spans="1:15" ht="27" customHeight="1" x14ac:dyDescent="0.2">
      <c r="A15" s="39" t="s">
        <v>48</v>
      </c>
      <c r="B15" s="42" t="s">
        <v>47</v>
      </c>
      <c r="C15" s="45" t="s">
        <v>53</v>
      </c>
      <c r="D15" s="48">
        <v>2020</v>
      </c>
      <c r="E15" s="26" t="s">
        <v>29</v>
      </c>
      <c r="F15" s="19">
        <f t="shared" ref="F15:F18" si="5">SUM(G15:O15)</f>
        <v>0</v>
      </c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58.5" customHeight="1" x14ac:dyDescent="0.2">
      <c r="A16" s="40"/>
      <c r="B16" s="43"/>
      <c r="C16" s="46"/>
      <c r="D16" s="49"/>
      <c r="E16" s="26" t="s">
        <v>30</v>
      </c>
      <c r="F16" s="19">
        <f t="shared" si="5"/>
        <v>258.55</v>
      </c>
      <c r="G16" s="17"/>
      <c r="H16" s="17"/>
      <c r="I16" s="17"/>
      <c r="J16" s="17"/>
      <c r="K16" s="17"/>
      <c r="L16" s="17"/>
      <c r="M16" s="17">
        <v>258.55</v>
      </c>
      <c r="N16" s="17"/>
      <c r="O16" s="17"/>
    </row>
    <row r="17" spans="1:15" ht="29.25" customHeight="1" x14ac:dyDescent="0.2">
      <c r="A17" s="41"/>
      <c r="B17" s="44"/>
      <c r="C17" s="47"/>
      <c r="D17" s="50"/>
      <c r="E17" s="27" t="s">
        <v>31</v>
      </c>
      <c r="F17" s="18">
        <f t="shared" si="5"/>
        <v>258.55</v>
      </c>
      <c r="G17" s="18">
        <f t="shared" ref="G17:K17" si="6">SUM(G15:G16)</f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  <c r="L17" s="18">
        <f>SUM(L15:L16)</f>
        <v>0</v>
      </c>
      <c r="M17" s="18">
        <f>SUM(M15:M16)</f>
        <v>258.55</v>
      </c>
      <c r="N17" s="18">
        <f t="shared" ref="N17:O17" si="7">SUM(N15:N16)</f>
        <v>0</v>
      </c>
      <c r="O17" s="18">
        <f t="shared" si="7"/>
        <v>0</v>
      </c>
    </row>
    <row r="18" spans="1:15" ht="29.25" customHeight="1" x14ac:dyDescent="0.2">
      <c r="A18" s="39" t="s">
        <v>50</v>
      </c>
      <c r="B18" s="42" t="s">
        <v>49</v>
      </c>
      <c r="C18" s="45" t="s">
        <v>53</v>
      </c>
      <c r="D18" s="48">
        <v>2020</v>
      </c>
      <c r="E18" s="26" t="s">
        <v>29</v>
      </c>
      <c r="F18" s="19">
        <f t="shared" si="5"/>
        <v>0</v>
      </c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63" customHeight="1" x14ac:dyDescent="0.2">
      <c r="A19" s="40"/>
      <c r="B19" s="43"/>
      <c r="C19" s="46"/>
      <c r="D19" s="49"/>
      <c r="E19" s="26" t="s">
        <v>30</v>
      </c>
      <c r="F19" s="19">
        <f>SUM(G19:O19)</f>
        <v>68</v>
      </c>
      <c r="G19" s="17"/>
      <c r="H19" s="17"/>
      <c r="I19" s="17"/>
      <c r="J19" s="17"/>
      <c r="K19" s="17"/>
      <c r="L19" s="17"/>
      <c r="M19" s="17">
        <v>68</v>
      </c>
      <c r="N19" s="17"/>
      <c r="O19" s="17"/>
    </row>
    <row r="20" spans="1:15" ht="31.5" customHeight="1" x14ac:dyDescent="0.2">
      <c r="A20" s="41"/>
      <c r="B20" s="44"/>
      <c r="C20" s="47"/>
      <c r="D20" s="50"/>
      <c r="E20" s="27" t="s">
        <v>31</v>
      </c>
      <c r="F20" s="18">
        <f>SUM(G20:O20)</f>
        <v>68</v>
      </c>
      <c r="G20" s="18">
        <f t="shared" ref="G20:K20" si="8">SUM(G18:G19)</f>
        <v>0</v>
      </c>
      <c r="H20" s="18">
        <f t="shared" si="8"/>
        <v>0</v>
      </c>
      <c r="I20" s="18">
        <f t="shared" si="8"/>
        <v>0</v>
      </c>
      <c r="J20" s="18">
        <f t="shared" si="8"/>
        <v>0</v>
      </c>
      <c r="K20" s="18">
        <f t="shared" si="8"/>
        <v>0</v>
      </c>
      <c r="L20" s="18">
        <f>SUM(L18:L19)</f>
        <v>0</v>
      </c>
      <c r="M20" s="18">
        <f>SUM(M18:M19)</f>
        <v>68</v>
      </c>
      <c r="N20" s="18">
        <f t="shared" ref="N20:O20" si="9">SUM(N18:N19)</f>
        <v>0</v>
      </c>
      <c r="O20" s="18">
        <f t="shared" si="9"/>
        <v>0</v>
      </c>
    </row>
    <row r="21" spans="1:15" ht="27.75" customHeight="1" x14ac:dyDescent="0.2">
      <c r="A21" s="39" t="s">
        <v>51</v>
      </c>
      <c r="B21" s="42" t="s">
        <v>52</v>
      </c>
      <c r="C21" s="45" t="s">
        <v>53</v>
      </c>
      <c r="D21" s="48">
        <v>2020</v>
      </c>
      <c r="E21" s="26" t="s">
        <v>29</v>
      </c>
      <c r="F21" s="19">
        <f t="shared" ref="F21:F23" si="10">SUM(G21:O21)</f>
        <v>0</v>
      </c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54.75" customHeight="1" x14ac:dyDescent="0.2">
      <c r="A22" s="40"/>
      <c r="B22" s="43"/>
      <c r="C22" s="46"/>
      <c r="D22" s="49"/>
      <c r="E22" s="26" t="s">
        <v>30</v>
      </c>
      <c r="F22" s="19">
        <f t="shared" si="10"/>
        <v>258.55</v>
      </c>
      <c r="G22" s="17"/>
      <c r="H22" s="17"/>
      <c r="I22" s="17"/>
      <c r="J22" s="17"/>
      <c r="K22" s="17"/>
      <c r="L22" s="17"/>
      <c r="M22" s="17">
        <v>258.55</v>
      </c>
      <c r="N22" s="17"/>
      <c r="O22" s="17"/>
    </row>
    <row r="23" spans="1:15" ht="29.25" customHeight="1" x14ac:dyDescent="0.2">
      <c r="A23" s="41"/>
      <c r="B23" s="44"/>
      <c r="C23" s="47"/>
      <c r="D23" s="50"/>
      <c r="E23" s="27" t="s">
        <v>31</v>
      </c>
      <c r="F23" s="18">
        <f t="shared" si="10"/>
        <v>258.55</v>
      </c>
      <c r="G23" s="18">
        <f t="shared" ref="G23:K23" si="11">SUM(G21:G22)</f>
        <v>0</v>
      </c>
      <c r="H23" s="18">
        <f t="shared" si="11"/>
        <v>0</v>
      </c>
      <c r="I23" s="18">
        <f t="shared" si="11"/>
        <v>0</v>
      </c>
      <c r="J23" s="18">
        <f t="shared" si="11"/>
        <v>0</v>
      </c>
      <c r="K23" s="18">
        <f t="shared" si="11"/>
        <v>0</v>
      </c>
      <c r="L23" s="18">
        <f>SUM(L21:L22)</f>
        <v>0</v>
      </c>
      <c r="M23" s="18">
        <f>SUM(M21:M22)</f>
        <v>258.55</v>
      </c>
      <c r="N23" s="18">
        <f t="shared" ref="N23:O23" si="12">SUM(N21:N22)</f>
        <v>0</v>
      </c>
      <c r="O23" s="18">
        <f t="shared" si="12"/>
        <v>0</v>
      </c>
    </row>
    <row r="24" spans="1:15" ht="19.5" customHeight="1" x14ac:dyDescent="0.2">
      <c r="A24" s="10"/>
      <c r="B24" s="10" t="s">
        <v>32</v>
      </c>
      <c r="C24" s="11"/>
      <c r="D24" s="12"/>
      <c r="E24" s="12"/>
      <c r="F24" s="18">
        <f>F25+F26</f>
        <v>890403.67999999993</v>
      </c>
      <c r="G24" s="18">
        <f t="shared" ref="G24:O24" si="13">G25+G26</f>
        <v>100832</v>
      </c>
      <c r="H24" s="18">
        <f t="shared" si="13"/>
        <v>107317.70000000001</v>
      </c>
      <c r="I24" s="18">
        <f t="shared" si="13"/>
        <v>85638.02</v>
      </c>
      <c r="J24" s="18">
        <f t="shared" si="13"/>
        <v>91273.4</v>
      </c>
      <c r="K24" s="18">
        <f>K25+K26</f>
        <v>92904.6</v>
      </c>
      <c r="L24" s="18">
        <f>L25+L26</f>
        <v>99491.77</v>
      </c>
      <c r="M24" s="18">
        <f>M25+M26</f>
        <v>124627.19</v>
      </c>
      <c r="N24" s="18">
        <f t="shared" ref="N24" si="14">N25+N26</f>
        <v>94368</v>
      </c>
      <c r="O24" s="18">
        <f t="shared" si="13"/>
        <v>93951</v>
      </c>
    </row>
    <row r="25" spans="1:15" ht="24.75" customHeight="1" x14ac:dyDescent="0.2">
      <c r="A25" s="11"/>
      <c r="B25" s="25" t="s">
        <v>33</v>
      </c>
      <c r="C25" s="11"/>
      <c r="D25" s="12"/>
      <c r="E25" s="12"/>
      <c r="F25" s="19">
        <f>F9+F12+F15+F18+F21</f>
        <v>790784.33</v>
      </c>
      <c r="G25" s="19">
        <f t="shared" ref="G25:O25" si="15">G9+G12+G15+G18+G21</f>
        <v>78304</v>
      </c>
      <c r="H25" s="19">
        <f t="shared" si="15"/>
        <v>77010.3</v>
      </c>
      <c r="I25" s="19">
        <f t="shared" si="15"/>
        <v>81841.52</v>
      </c>
      <c r="J25" s="19">
        <f t="shared" si="15"/>
        <v>87362.4</v>
      </c>
      <c r="K25" s="19">
        <f t="shared" si="15"/>
        <v>89018.6</v>
      </c>
      <c r="L25" s="19">
        <f t="shared" si="15"/>
        <v>93781.81</v>
      </c>
      <c r="M25" s="19">
        <f t="shared" si="15"/>
        <v>95146.7</v>
      </c>
      <c r="N25" s="19">
        <f t="shared" si="15"/>
        <v>94368</v>
      </c>
      <c r="O25" s="19">
        <f t="shared" si="15"/>
        <v>93951</v>
      </c>
    </row>
    <row r="26" spans="1:15" ht="37.5" customHeight="1" x14ac:dyDescent="0.2">
      <c r="A26" s="11"/>
      <c r="B26" s="25" t="s">
        <v>34</v>
      </c>
      <c r="C26" s="11"/>
      <c r="D26" s="12"/>
      <c r="E26" s="12"/>
      <c r="F26" s="19">
        <f>F22+F19+F16+F13+F10</f>
        <v>99619.35</v>
      </c>
      <c r="G26" s="19">
        <f t="shared" ref="G26:O26" si="16">G22+G19+G16+G13+G10</f>
        <v>22528</v>
      </c>
      <c r="H26" s="19">
        <f t="shared" si="16"/>
        <v>30307.4</v>
      </c>
      <c r="I26" s="19">
        <f t="shared" si="16"/>
        <v>3796.5</v>
      </c>
      <c r="J26" s="19">
        <f t="shared" si="16"/>
        <v>3911</v>
      </c>
      <c r="K26" s="19">
        <f t="shared" si="16"/>
        <v>3886</v>
      </c>
      <c r="L26" s="19">
        <f t="shared" si="16"/>
        <v>5709.96</v>
      </c>
      <c r="M26" s="19">
        <f>M22+M19+M16+M13+M10</f>
        <v>29480.489999999998</v>
      </c>
      <c r="N26" s="19">
        <f t="shared" si="16"/>
        <v>0</v>
      </c>
      <c r="O26" s="19">
        <f t="shared" si="16"/>
        <v>0</v>
      </c>
    </row>
    <row r="27" spans="1:15" s="1" customFormat="1" ht="45.75" customHeight="1" x14ac:dyDescent="0.2">
      <c r="A27" s="14"/>
      <c r="B27" s="14"/>
      <c r="C27" s="14"/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21" customHeight="1" x14ac:dyDescent="0.2"/>
  </sheetData>
  <mergeCells count="32">
    <mergeCell ref="A1:O1"/>
    <mergeCell ref="B7:O7"/>
    <mergeCell ref="B8:O8"/>
    <mergeCell ref="A9:A11"/>
    <mergeCell ref="B9:B11"/>
    <mergeCell ref="C9:C11"/>
    <mergeCell ref="D9:D11"/>
    <mergeCell ref="A2:J2"/>
    <mergeCell ref="A4:A6"/>
    <mergeCell ref="B4:B6"/>
    <mergeCell ref="C4:C6"/>
    <mergeCell ref="D4:D6"/>
    <mergeCell ref="E4:E6"/>
    <mergeCell ref="F4:O4"/>
    <mergeCell ref="F5:F6"/>
    <mergeCell ref="G5:O5"/>
    <mergeCell ref="A12:A14"/>
    <mergeCell ref="B12:B14"/>
    <mergeCell ref="C12:C14"/>
    <mergeCell ref="D12:D14"/>
    <mergeCell ref="A15:A17"/>
    <mergeCell ref="B15:B17"/>
    <mergeCell ref="C15:C17"/>
    <mergeCell ref="D15:D17"/>
    <mergeCell ref="A18:A20"/>
    <mergeCell ref="B18:B20"/>
    <mergeCell ref="C18:C20"/>
    <mergeCell ref="D18:D20"/>
    <mergeCell ref="A21:A23"/>
    <mergeCell ref="B21:B23"/>
    <mergeCell ref="C21:C23"/>
    <mergeCell ref="D21:D23"/>
  </mergeCells>
  <pageMargins left="0.39370078740157483" right="0.39370078740157483" top="0.78740157480314965" bottom="0" header="0" footer="0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Таб.1</vt:lpstr>
      <vt:lpstr>Таб.2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cp:lastModifiedBy>Анна Винокурова</cp:lastModifiedBy>
  <cp:lastPrinted>2019-12-11T11:40:03Z</cp:lastPrinted>
  <dcterms:created xsi:type="dcterms:W3CDTF">2012-11-23T12:36:28Z</dcterms:created>
  <dcterms:modified xsi:type="dcterms:W3CDTF">2019-12-24T07:14:18Z</dcterms:modified>
</cp:coreProperties>
</file>